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Impianto" sheetId="2" state="visible" r:id="rId4"/>
    <sheet name="Punto di Scambio" sheetId="3" state="visible" r:id="rId5"/>
    <sheet name="Sezione (Template)" sheetId="4" state="visible" r:id="rId6"/>
    <sheet name="Dati" sheetId="5" state="hidden" r:id="rId7"/>
  </sheets>
  <definedNames>
    <definedName function="false" hidden="false" name="Baud_rate" vbProcedure="false">Dati!$F$2:$F$10</definedName>
    <definedName function="false" hidden="false" name="Bit_di_dati" vbProcedure="false">Dati!$G$2:$G$3</definedName>
    <definedName function="false" hidden="false" name="Bit_di_stop" vbProcedure="false">Dati!$H$2:$H$3</definedName>
    <definedName function="false" hidden="false" name="Parità" vbProcedure="false">Dati!$I$2:$I$4</definedName>
    <definedName function="false" hidden="false" name="Protocollo" vbProcedure="false">Dati!$C$1:$E$1</definedName>
    <definedName function="false" hidden="false" name="RTU" vbProcedure="false">Dati!$E$2:$E$3</definedName>
    <definedName function="false" hidden="false" name="RTU_over_TCP" vbProcedure="false">Dati!$D$2:$D$4</definedName>
    <definedName function="false" hidden="false" name="Seriale" vbProcedure="false">Dati!$J$2:$J$3</definedName>
    <definedName function="false" hidden="false" name="TCP" vbProcedure="false">Dati!$C$2:$C$4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<sst xmlns="http://schemas.openxmlformats.org/spreadsheetml/2006/main" count="161" uniqueCount="140">
  <si>
    <t xml:space="preserve">Procedura di richiesta configurazione Controllore Centrale Impianto (CCI)</t>
  </si>
  <si>
    <t xml:space="preserve">1. Compilare il foglio "Impianto"</t>
  </si>
  <si>
    <t xml:space="preserve">2. Compilare il foglio "Punto di Scambio"</t>
  </si>
  <si>
    <t xml:space="preserve">3. Per ogni sezione presente, duplicare il foglio "Sezione - TEMPLATE", rinominare il nuovo foglio con il nome/identificativo della sezione e compilare il foglio con le informazioni richieste.</t>
  </si>
  <si>
    <t xml:space="preserve">4. Rinominare il file inserendo il nome dell'impianto e il SN2 
(es. NomeImpianto - 11234567)</t>
  </si>
  <si>
    <t xml:space="preserve">5. Salvare il file e allegarlo alla mail di richiesta di configurazione del CCI</t>
  </si>
  <si>
    <t xml:space="preserve">I campi di questo colore sono obbligatori</t>
  </si>
  <si>
    <t xml:space="preserve">I campi di questo colore sono obbligatori ed è possibile scegliere il valore dalla lista</t>
  </si>
  <si>
    <t xml:space="preserve">REV</t>
  </si>
  <si>
    <t xml:space="preserve">3.5</t>
  </si>
  <si>
    <t xml:space="preserve">Data ultima revisione:</t>
  </si>
  <si>
    <t xml:space="preserve">Voce</t>
  </si>
  <si>
    <t xml:space="preserve">Risposta</t>
  </si>
  <si>
    <t xml:space="preserve">SN1 CCI</t>
  </si>
  <si>
    <t xml:space="preserve">SN2 CCI</t>
  </si>
  <si>
    <t xml:space="preserve">Numero del POD</t>
  </si>
  <si>
    <t xml:space="preserve">Nome dell'impianto</t>
  </si>
  <si>
    <t xml:space="preserve">Impianto in regime di cessione totale?</t>
  </si>
  <si>
    <t xml:space="preserve">Caratteristica Poligonale dell’impianto (Allegato 11)</t>
  </si>
  <si>
    <t xml:space="preserve">Potenza attiva massima in immissione (kW)</t>
  </si>
  <si>
    <t xml:space="preserve">Potenza attiva massima in assorbimento (kW)</t>
  </si>
  <si>
    <t xml:space="preserve">Potenza reattiva induttiva massima (kVAr)</t>
  </si>
  <si>
    <t xml:space="preserve">Potenza reattiva capacitiva massima (kVAr)</t>
  </si>
  <si>
    <t xml:space="preserve">Potenza apparente massima (kVA)</t>
  </si>
  <si>
    <t xml:space="preserve">Nominativo</t>
  </si>
  <si>
    <t xml:space="preserve">Contatto telefonico</t>
  </si>
  <si>
    <t xml:space="preserve">Tecnico in impianto</t>
  </si>
  <si>
    <t xml:space="preserve">Informazione richiesta</t>
  </si>
  <si>
    <t xml:space="preserve">Note</t>
  </si>
  <si>
    <t xml:space="preserve">Marca Meter</t>
  </si>
  <si>
    <t xml:space="preserve">Modello Meter</t>
  </si>
  <si>
    <t xml:space="preserve">Prego allegare relativo manuale Modbus</t>
  </si>
  <si>
    <t xml:space="preserve">Protocollo Modbus</t>
  </si>
  <si>
    <t xml:space="preserve">Se RTU Over TCP riportare la porta TCP da interrogare:</t>
  </si>
  <si>
    <t xml:space="preserve">Indirizzo Modbus (ID Slave)</t>
  </si>
  <si>
    <t xml:space="preserve">Valore compreso tra 1 e 255 impostato sullo strumento in questione</t>
  </si>
  <si>
    <t xml:space="preserve">Porta di connessione al CCI</t>
  </si>
  <si>
    <t xml:space="preserve">Stato</t>
  </si>
  <si>
    <t xml:space="preserve">Stato DG*</t>
  </si>
  <si>
    <t xml:space="preserve">* Si ricorda che gli ingressi del CCI sono polarizzati e vanno energizzati a 24V </t>
  </si>
  <si>
    <t xml:space="preserve">*</t>
  </si>
  <si>
    <r>
      <rPr>
        <b val="true"/>
        <sz val="12"/>
        <color rgb="FF000000"/>
        <rFont val="Cascadia Code"/>
        <family val="3"/>
        <charset val="1"/>
      </rPr>
      <t xml:space="preserve">Fonte termoelettrica o idroelettrica: </t>
    </r>
    <r>
      <rPr>
        <sz val="12"/>
        <color rgb="FF000000"/>
        <rFont val="Cascadia Code"/>
        <family val="3"/>
        <charset val="1"/>
      </rPr>
      <t xml:space="preserve">inserire i dati relativi al meter da cui leggere la </t>
    </r>
    <r>
      <rPr>
        <i val="true"/>
        <sz val="12"/>
        <color rgb="FF000000"/>
        <rFont val="Cascadia Code"/>
        <family val="3"/>
        <charset val="1"/>
      </rPr>
      <t xml:space="preserve">Potenza Attiva</t>
    </r>
    <r>
      <rPr>
        <sz val="12"/>
        <color rgb="FF000000"/>
        <rFont val="Cascadia Code"/>
        <family val="3"/>
        <charset val="1"/>
      </rPr>
      <t xml:space="preserve"> della sezione ed eventualmente lo stato DDG. 
Se lo stato va letto da un altro strumento prego duplicare il foglio e compilarlo con i dati del secondo strumento.
</t>
    </r>
    <r>
      <rPr>
        <b val="true"/>
        <sz val="12"/>
        <color rgb="FF000000"/>
        <rFont val="Cascadia Code"/>
        <family val="3"/>
        <charset val="1"/>
      </rPr>
      <t xml:space="preserve">Fonte fotovoltaica o eolica: </t>
    </r>
    <r>
      <rPr>
        <sz val="12"/>
        <color rgb="FF000000"/>
        <rFont val="Cascadia Code"/>
        <family val="3"/>
        <charset val="1"/>
      </rPr>
      <t xml:space="preserve">inserire i dati relativi al datalogger/inverter master a cui inviare i comandi ricevuti da DSO.
S</t>
    </r>
    <r>
      <rPr>
        <u val="single"/>
        <sz val="12"/>
        <color rgb="FF000000"/>
        <rFont val="Cascadia Code"/>
        <family val="3"/>
        <charset val="1"/>
      </rPr>
      <t xml:space="preserve">e il margine d’errore sulle misure è &gt;= 2,2%</t>
    </r>
    <r>
      <rPr>
        <sz val="12"/>
        <color rgb="FF000000"/>
        <rFont val="Cascadia Code"/>
        <family val="3"/>
        <charset val="1"/>
      </rPr>
      <t xml:space="preserve"> prego duplicare il foglio e compilarlo con i dati dello strumento da cui leggere le misure.</t>
    </r>
  </si>
  <si>
    <t xml:space="preserve">Fonte</t>
  </si>
  <si>
    <t xml:space="preserve">Marca Meter/Datalogger</t>
  </si>
  <si>
    <t xml:space="preserve">Modello Meter/Datalogger</t>
  </si>
  <si>
    <t xml:space="preserve">Misure conformi a CEI-016</t>
  </si>
  <si>
    <t xml:space="preserve">(Per datalogger/inverter) – Margine d’errore delle misure è &lt;=2,2%? </t>
  </si>
  <si>
    <t xml:space="preserve">RTU se collegamento seriale, TCP se via ethernet</t>
  </si>
  <si>
    <t xml:space="preserve">A</t>
  </si>
  <si>
    <t xml:space="preserve">Da compilare se si tratta di fonte termoelettrica o idroelettrica</t>
  </si>
  <si>
    <t xml:space="preserve">Stato DDI*</t>
  </si>
  <si>
    <t xml:space="preserve">* In caso di lettura dello stato tramite uno strumento diverso, prego duplicare il foglio corrente e compilarlo con i dati del secondo strumento lasciando invariato il nome del foglio</t>
  </si>
  <si>
    <t xml:space="preserve">B</t>
  </si>
  <si>
    <t xml:space="preserve">Da compilare se si tratta di fonte fotovoltaica o eolica</t>
  </si>
  <si>
    <t xml:space="preserve">Il DSO richiede visibilità solo di inverter superiori a 170kW. Non è necessario indicare inverter di potenza inferiore.</t>
  </si>
  <si>
    <t xml:space="preserve">Nel caso vi fossero più di 20 inverter, duplicare la riga "19."</t>
  </si>
  <si>
    <t xml:space="preserve">Nel caso vi siano inverter identici, per le istanze successive è sufficiente compilare fino al modello.</t>
  </si>
  <si>
    <t xml:space="preserve">Prego allegare il manuale Modbus del datalogger e degli inverter</t>
  </si>
  <si>
    <t xml:space="preserve">Richiesta</t>
  </si>
  <si>
    <t xml:space="preserve">Peso**</t>
  </si>
  <si>
    <t xml:space="preserve">** Peso utilizzato per calcolare il setpoint finale. Più il peso è alto, maggiore è l’influenza del datalogger. È possibile assegnare lo stesso peso a più datalogger. (&gt;= 1)</t>
  </si>
  <si>
    <t xml:space="preserve">DATI INVERTER</t>
  </si>
  <si>
    <t xml:space="preserve">Identificativo Inverter</t>
  </si>
  <si>
    <t xml:space="preserve">Indirizzo Modbus</t>
  </si>
  <si>
    <t xml:space="preserve">Modello</t>
  </si>
  <si>
    <t xml:space="preserve">Potenza nominale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</si>
  <si>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</si>
  <si>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</si>
  <si>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</si>
  <si>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</si>
  <si>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</si>
  <si>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</si>
  <si>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</si>
  <si>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</si>
  <si>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</si>
  <si>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</si>
  <si>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</si>
  <si>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</si>
  <si>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</si>
  <si>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</si>
  <si>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</si>
  <si>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</si>
  <si>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</si>
  <si>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</si>
  <si>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</si>
  <si>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</si>
  <si>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Indirizzo IP meter/datalogger</t>
  </si>
  <si>
    <t xml:space="preserve">Tipo seriale</t>
  </si>
  <si>
    <t xml:space="preserve">TCP</t>
  </si>
  <si>
    <t xml:space="preserve">RTU_over_TCP</t>
  </si>
  <si>
    <t xml:space="preserve">RTU</t>
  </si>
  <si>
    <t xml:space="preserve">Baud rate</t>
  </si>
  <si>
    <t xml:space="preserve">Bit di dati</t>
  </si>
  <si>
    <t xml:space="preserve">Bit di stop</t>
  </si>
  <si>
    <t xml:space="preserve">Parità</t>
  </si>
  <si>
    <t xml:space="preserve">Subnet Mask</t>
  </si>
  <si>
    <t xml:space="preserve">Funzione Modbus</t>
  </si>
  <si>
    <t xml:space="preserve">Tipo di registro</t>
  </si>
  <si>
    <t xml:space="preserve">Indirizzo IP da assegnare al CCI</t>
  </si>
  <si>
    <t xml:space="preserve">01010 A</t>
  </si>
  <si>
    <t xml:space="preserve">None</t>
  </si>
  <si>
    <t xml:space="preserve">RS485</t>
  </si>
  <si>
    <t xml:space="preserve">255.255.255.248</t>
  </si>
  <si>
    <t xml:space="preserve">Coils</t>
  </si>
  <si>
    <t xml:space="preserve">Bit</t>
  </si>
  <si>
    <t xml:space="preserve">C</t>
  </si>
  <si>
    <t xml:space="preserve">01010 B</t>
  </si>
  <si>
    <t xml:space="preserve">Even</t>
  </si>
  <si>
    <t xml:space="preserve">RS232</t>
  </si>
  <si>
    <t xml:space="preserve">255.255.255.240</t>
  </si>
  <si>
    <t xml:space="preserve">Discrete Input</t>
  </si>
  <si>
    <t xml:space="preserve">INT8</t>
  </si>
  <si>
    <t xml:space="preserve">Gateway</t>
  </si>
  <si>
    <t xml:space="preserve">D</t>
  </si>
  <si>
    <t xml:space="preserve">Odd</t>
  </si>
  <si>
    <t xml:space="preserve">255.255.255.224</t>
  </si>
  <si>
    <t xml:space="preserve">Holding Register</t>
  </si>
  <si>
    <t xml:space="preserve">UINT8</t>
  </si>
  <si>
    <t xml:space="preserve">Porta TCP (se RTU over TCP)</t>
  </si>
  <si>
    <t xml:space="preserve">255.255.255.192</t>
  </si>
  <si>
    <t xml:space="preserve">Input Register</t>
  </si>
  <si>
    <t xml:space="preserve">INT16</t>
  </si>
  <si>
    <t xml:space="preserve">255.255.255.128</t>
  </si>
  <si>
    <t xml:space="preserve">UINT16</t>
  </si>
  <si>
    <t xml:space="preserve">255.255.255.0</t>
  </si>
  <si>
    <t xml:space="preserve">INT32</t>
  </si>
  <si>
    <t xml:space="preserve">255.255.254.0</t>
  </si>
  <si>
    <t xml:space="preserve">UINT32</t>
  </si>
  <si>
    <t xml:space="preserve">255.255.252.0</t>
  </si>
  <si>
    <t xml:space="preserve">INT64</t>
  </si>
  <si>
    <t xml:space="preserve">255.255.248.0</t>
  </si>
  <si>
    <t xml:space="preserve">UINT64</t>
  </si>
  <si>
    <t xml:space="preserve">255.255.240.0</t>
  </si>
  <si>
    <t xml:space="preserve">FLOAT</t>
  </si>
  <si>
    <t xml:space="preserve">255.255.224.0</t>
  </si>
  <si>
    <t xml:space="preserve">DOUBLE</t>
  </si>
  <si>
    <t xml:space="preserve">255.255.192.0</t>
  </si>
  <si>
    <t xml:space="preserve">STRING</t>
  </si>
  <si>
    <t xml:space="preserve">255.255.128.0</t>
  </si>
  <si>
    <t xml:space="preserve">255.255.0.0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</si>
</sst>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2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Montserrat"/>
      <family val="0"/>
      <charset val="1"/>
    </font>
    <font>
      <sz val="16"/>
      <color rgb="FF000000"/>
      <name val="Arial Nova Light"/>
      <family val="2"/>
      <charset val="1"/>
    </font>
    <font>
      <sz val="11"/>
      <color rgb="FF000000"/>
      <name val="Arial Nova Light"/>
      <family val="2"/>
      <charset val="1"/>
    </font>
    <font>
      <b val="true"/>
      <sz val="10"/>
      <color rgb="FF000000"/>
      <name val="Arial"/>
      <family val="0"/>
      <charset val="1"/>
    </font>
    <font>
      <sz val="12"/>
      <color rgb="FF000000"/>
      <name val="Cascadia Code"/>
      <family val="3"/>
      <charset val="1"/>
    </font>
    <font>
      <sz val="11"/>
      <color rgb="FF000000"/>
      <name val="Montserrat"/>
      <family val="0"/>
      <charset val="1"/>
    </font>
    <font>
      <b val="true"/>
      <sz val="11"/>
      <color rgb="FF000000"/>
      <name val="Cascadia Code"/>
      <family val="3"/>
      <charset val="1"/>
    </font>
    <font>
      <sz val="10"/>
      <color rgb="FF000000"/>
      <name val="Arial Nova Light"/>
      <family val="2"/>
      <charset val="1"/>
    </font>
    <font>
      <i val="true"/>
      <sz val="11"/>
      <color rgb="FF000000"/>
      <name val="Montserrat"/>
      <family val="0"/>
      <charset val="1"/>
    </font>
    <font>
      <i val="true"/>
      <sz val="11"/>
      <color rgb="FF000000"/>
      <name val="Arial Nova Light"/>
      <family val="2"/>
      <charset val="1"/>
    </font>
    <font>
      <b val="true"/>
      <sz val="11"/>
      <color rgb="FF000000"/>
      <name val="Montserrat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Cascadia Code"/>
      <family val="3"/>
      <charset val="1"/>
    </font>
    <font>
      <b val="true"/>
      <sz val="10"/>
      <color rgb="FF000000"/>
      <name val="Montserrat"/>
      <family val="0"/>
      <charset val="1"/>
    </font>
    <font>
      <b val="true"/>
      <sz val="12"/>
      <color rgb="FF000000"/>
      <name val="Cascadia Code"/>
      <family val="3"/>
      <charset val="1"/>
    </font>
    <font>
      <b val="true"/>
      <sz val="10"/>
      <color rgb="FF000000"/>
      <name val="Cascadia Code"/>
      <family val="3"/>
      <charset val="1"/>
    </font>
    <font>
      <i val="true"/>
      <sz val="12"/>
      <color rgb="FF000000"/>
      <name val="Cascadia Code"/>
      <family val="3"/>
      <charset val="1"/>
    </font>
    <font>
      <u val="single"/>
      <sz val="12"/>
      <color rgb="FF000000"/>
      <name val="Cascadia Code"/>
      <family val="3"/>
      <charset val="1"/>
    </font>
    <font>
      <b val="true"/>
      <sz val="11"/>
      <color rgb="FF000000"/>
      <name val="Arial Nova Light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EDCE6"/>
        <bgColor rgb="FFCFE2F3"/>
      </patternFill>
    </fill>
    <fill>
      <patternFill patternType="solid">
        <fgColor rgb="FFF6F9D4"/>
        <bgColor rgb="FFFFF2CC"/>
      </patternFill>
    </fill>
    <fill>
      <patternFill patternType="solid">
        <fgColor rgb="FFEFEFEF"/>
        <bgColor rgb="FFF6F9D4"/>
      </patternFill>
    </fill>
    <fill>
      <patternFill patternType="solid">
        <fgColor rgb="FFBF819E"/>
        <bgColor rgb="FF808080"/>
      </patternFill>
    </fill>
    <fill>
      <patternFill patternType="solid">
        <fgColor rgb="FFB6D7A8"/>
        <bgColor rgb="FF9FC5E8"/>
      </patternFill>
    </fill>
    <fill>
      <patternFill patternType="solid">
        <fgColor rgb="FF9FC5E8"/>
        <bgColor rgb="FFB6D7A8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3" borderId="0" applyFont="true" applyBorder="true" applyAlignment="true" applyProtection="false">
      <alignment horizontal="general" vertical="bottom" textRotation="0" wrapText="false" indent="0" shrinkToFit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7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sertValue" xfId="20"/>
    <cellStyle name="Range" xfId="21"/>
  </cellStyles>
  <dxfs count="6">
    <dxf>
      <font>
        <name val="Arial"/>
        <charset val="1"/>
        <family val="0"/>
        <color rgb="FF000000"/>
      </font>
      <fill>
        <patternFill>
          <bgColor rgb="FFCFE2F3"/>
        </patternFill>
      </fill>
    </dxf>
    <dxf>
      <font>
        <name val="Arial"/>
        <charset val="1"/>
        <family val="0"/>
        <color rgb="FF000000"/>
      </font>
      <fill>
        <patternFill>
          <bgColor rgb="FFDEDCE6"/>
        </patternFill>
      </fill>
      <border diagonalUp="false" diagonalDown="false">
        <left/>
        <right/>
        <top/>
        <bottom/>
        <diagonal/>
      </border>
    </dxf>
    <dxf>
      <font>
        <name val="Arial"/>
        <charset val="1"/>
        <family val="0"/>
        <color rgb="FF000000"/>
      </font>
      <fill>
        <patternFill>
          <bgColor rgb="FFF6F9D4"/>
        </patternFill>
      </fill>
      <border diagonalUp="false" diagonalDown="false">
        <left/>
        <right/>
        <top/>
        <bottom/>
        <diagonal/>
      </border>
    </dxf>
    <dxf>
      <font>
        <name val="Arial"/>
        <charset val="1"/>
        <family val="0"/>
        <color rgb="FF000000"/>
      </font>
      <fill>
        <patternFill>
          <bgColor rgb="FFFFF2CC"/>
        </patternFill>
      </fill>
    </dxf>
    <dxf>
      <font>
        <name val="Arial"/>
        <charset val="1"/>
        <family val="0"/>
        <b val="0"/>
        <i val="0"/>
        <strike val="0"/>
        <outline val="0"/>
        <shadow val="0"/>
        <color rgb="FF000000"/>
        <sz val="10"/>
        <u val="none"/>
      </font>
      <numFmt numFmtId="164" formatCode="General"/>
      <fill>
        <patternFill>
          <bgColor rgb="FFDEDCE6"/>
        </patternFill>
      </fill>
      <border diagonalUp="false" diagonalDown="false">
        <left/>
        <right/>
        <top/>
        <bottom/>
        <diagonal/>
      </border>
    </dxf>
    <dxf>
      <font>
        <name val="Arial"/>
        <charset val="1"/>
        <family val="0"/>
        <b val="1"/>
        <color rgb="FF000000"/>
      </font>
    </dxf>
  </dxf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6F9D4"/>
      <rgbColor rgb="FFDEDCE6"/>
      <rgbColor rgb="FF660066"/>
      <rgbColor rgb="FFFF8080"/>
      <rgbColor rgb="FF0066CC"/>
      <rgbColor rgb="FFCF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F819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1" activeCellId="0" sqref="F101"/>
    </sheetView>
  </sheetViews>
  <sheetFormatPr defaultColWidth="12.6328125" defaultRowHeight="12.8" customHeight="true" zeroHeight="false" outlineLevelRow="0" outlineLevelCol="0"/>
  <cols>
    <col collapsed="false" customWidth="true" hidden="false" outlineLevel="0" max="1" min="1" style="1" width="5.63"/>
    <col collapsed="false" customWidth="true" hidden="false" outlineLevel="0" max="8" min="8" style="1" width="5.63"/>
  </cols>
  <sheetData>
    <row r="1" customFormat="false" ht="19.7" hidden="false" customHeight="false" outlineLevel="0" collapsed="false">
      <c r="A1" s="2"/>
      <c r="B1" s="3"/>
      <c r="C1" s="3"/>
      <c r="D1" s="3"/>
      <c r="E1" s="3"/>
      <c r="F1" s="3"/>
      <c r="G1" s="3"/>
      <c r="H1" s="2"/>
    </row>
    <row r="2" customFormat="false" ht="15" hidden="false" customHeight="true" outlineLevel="0" collapsed="false">
      <c r="A2" s="2"/>
      <c r="B2" s="4" t="s">
        <v>0</v>
      </c>
      <c r="C2" s="4"/>
      <c r="D2" s="4"/>
      <c r="E2" s="4"/>
      <c r="F2" s="4"/>
      <c r="G2" s="4"/>
      <c r="H2" s="2"/>
    </row>
    <row r="3" customFormat="false" ht="15" hidden="false" customHeight="true" outlineLevel="0" collapsed="false">
      <c r="A3" s="2"/>
      <c r="B3" s="4"/>
      <c r="C3" s="4"/>
      <c r="D3" s="4"/>
      <c r="E3" s="4"/>
      <c r="F3" s="4"/>
      <c r="G3" s="4"/>
      <c r="H3" s="2"/>
    </row>
    <row r="4" customFormat="false" ht="15" hidden="false" customHeight="true" outlineLevel="0" collapsed="false">
      <c r="A4" s="2"/>
      <c r="B4" s="4"/>
      <c r="C4" s="4"/>
      <c r="D4" s="4"/>
      <c r="E4" s="4"/>
      <c r="F4" s="4"/>
      <c r="G4" s="4"/>
      <c r="H4" s="2"/>
    </row>
    <row r="5" customFormat="false" ht="15" hidden="false" customHeight="true" outlineLevel="0" collapsed="false">
      <c r="A5" s="2"/>
      <c r="B5" s="5" t="s">
        <v>1</v>
      </c>
      <c r="C5" s="5"/>
      <c r="D5" s="5"/>
      <c r="E5" s="5"/>
      <c r="F5" s="5"/>
      <c r="G5" s="5"/>
      <c r="H5" s="2"/>
    </row>
    <row r="6" customFormat="false" ht="15" hidden="false" customHeight="true" outlineLevel="0" collapsed="false">
      <c r="A6" s="2"/>
      <c r="B6" s="5"/>
      <c r="C6" s="5"/>
      <c r="D6" s="5"/>
      <c r="E6" s="5"/>
      <c r="F6" s="5"/>
      <c r="G6" s="5"/>
      <c r="H6" s="2"/>
    </row>
    <row r="7" customFormat="false" ht="15" hidden="false" customHeight="true" outlineLevel="0" collapsed="false">
      <c r="A7" s="2"/>
      <c r="B7" s="5" t="s">
        <v>2</v>
      </c>
      <c r="C7" s="5"/>
      <c r="D7" s="5"/>
      <c r="E7" s="5"/>
      <c r="F7" s="5"/>
      <c r="G7" s="5"/>
      <c r="H7" s="2"/>
    </row>
    <row r="8" customFormat="false" ht="15" hidden="false" customHeight="true" outlineLevel="0" collapsed="false">
      <c r="A8" s="2"/>
      <c r="B8" s="5"/>
      <c r="C8" s="5"/>
      <c r="D8" s="5"/>
      <c r="E8" s="5"/>
      <c r="F8" s="5"/>
      <c r="G8" s="5"/>
      <c r="H8" s="2"/>
    </row>
    <row r="9" customFormat="false" ht="15" hidden="false" customHeight="true" outlineLevel="0" collapsed="false">
      <c r="A9" s="2"/>
      <c r="B9" s="5" t="s">
        <v>3</v>
      </c>
      <c r="C9" s="5"/>
      <c r="D9" s="5"/>
      <c r="E9" s="5"/>
      <c r="F9" s="5"/>
      <c r="G9" s="5"/>
      <c r="H9" s="2"/>
    </row>
    <row r="10" customFormat="false" ht="15" hidden="false" customHeight="true" outlineLevel="0" collapsed="false">
      <c r="A10" s="2"/>
      <c r="B10" s="5"/>
      <c r="C10" s="5"/>
      <c r="D10" s="5"/>
      <c r="E10" s="5"/>
      <c r="F10" s="5"/>
      <c r="G10" s="5"/>
      <c r="H10" s="2"/>
    </row>
    <row r="11" customFormat="false" ht="15" hidden="false" customHeight="true" outlineLevel="0" collapsed="false">
      <c r="A11" s="2"/>
      <c r="B11" s="5"/>
      <c r="C11" s="5"/>
      <c r="D11" s="5"/>
      <c r="E11" s="5"/>
      <c r="F11" s="5"/>
      <c r="G11" s="5"/>
      <c r="H11" s="2"/>
    </row>
    <row r="12" customFormat="false" ht="15" hidden="false" customHeight="true" outlineLevel="0" collapsed="false">
      <c r="A12" s="2"/>
      <c r="B12" s="6" t="s">
        <v>4</v>
      </c>
      <c r="C12" s="6"/>
      <c r="D12" s="6"/>
      <c r="E12" s="6"/>
      <c r="F12" s="6"/>
      <c r="G12" s="6"/>
      <c r="H12" s="2"/>
    </row>
    <row r="13" customFormat="false" ht="15" hidden="false" customHeight="true" outlineLevel="0" collapsed="false">
      <c r="A13" s="2"/>
      <c r="B13" s="6"/>
      <c r="C13" s="6"/>
      <c r="D13" s="6"/>
      <c r="E13" s="6"/>
      <c r="F13" s="6"/>
      <c r="G13" s="6"/>
      <c r="H13" s="2"/>
    </row>
    <row r="14" customFormat="false" ht="15" hidden="false" customHeight="true" outlineLevel="0" collapsed="false">
      <c r="A14" s="2"/>
      <c r="B14" s="5" t="s">
        <v>5</v>
      </c>
      <c r="C14" s="5"/>
      <c r="D14" s="5"/>
      <c r="E14" s="5"/>
      <c r="F14" s="5"/>
      <c r="G14" s="5"/>
      <c r="H14" s="2"/>
    </row>
    <row r="15" customFormat="false" ht="15" hidden="false" customHeight="true" outlineLevel="0" collapsed="false">
      <c r="A15" s="2"/>
      <c r="B15" s="5"/>
      <c r="C15" s="5"/>
      <c r="D15" s="5"/>
      <c r="E15" s="5"/>
      <c r="F15" s="5"/>
      <c r="G15" s="5"/>
      <c r="H15" s="2"/>
    </row>
    <row r="16" customFormat="false" ht="19.7" hidden="false" customHeight="false" outlineLevel="0" collapsed="false">
      <c r="A16" s="2"/>
      <c r="B16" s="3"/>
      <c r="C16" s="3"/>
      <c r="D16" s="3"/>
      <c r="E16" s="3"/>
      <c r="F16" s="3"/>
      <c r="G16" s="3"/>
      <c r="H16" s="2"/>
    </row>
    <row r="18" customFormat="false" ht="12.8" hidden="false" customHeight="false" outlineLevel="0" collapsed="false">
      <c r="B18" s="7" t="s">
        <v>6</v>
      </c>
      <c r="C18" s="7"/>
      <c r="D18" s="7"/>
      <c r="E18" s="7"/>
      <c r="F18" s="7"/>
      <c r="G18" s="7"/>
    </row>
    <row r="19" customFormat="false" ht="12.8" hidden="false" customHeight="false" outlineLevel="0" collapsed="false">
      <c r="B19" s="8" t="s">
        <v>7</v>
      </c>
      <c r="C19" s="8"/>
      <c r="D19" s="8"/>
      <c r="E19" s="8"/>
      <c r="F19" s="8"/>
      <c r="G19" s="8"/>
    </row>
    <row r="100" customFormat="false" ht="12.8" hidden="false" customHeight="true" outlineLevel="0" collapsed="false">
      <c r="B100" s="1" t="s">
        <v>8</v>
      </c>
      <c r="C100" s="1" t="s">
        <v>9</v>
      </c>
      <c r="D100" s="9" t="s">
        <v>10</v>
      </c>
      <c r="E100" s="9"/>
      <c r="F100" s="10" t="n">
        <v>46101</v>
      </c>
      <c r="G100" s="10"/>
    </row>
  </sheetData>
  <mergeCells count="14">
    <mergeCell ref="A1:A16"/>
    <mergeCell ref="B1:G1"/>
    <mergeCell ref="H1:H16"/>
    <mergeCell ref="B2:G4"/>
    <mergeCell ref="B5:G6"/>
    <mergeCell ref="B7:G8"/>
    <mergeCell ref="B9:G11"/>
    <mergeCell ref="B12:G13"/>
    <mergeCell ref="B14:G15"/>
    <mergeCell ref="B16:G16"/>
    <mergeCell ref="B18:G18"/>
    <mergeCell ref="B19:G19"/>
    <mergeCell ref="D100:E100"/>
    <mergeCell ref="F100:G100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43.43"/>
    <col collapsed="false" customWidth="true" hidden="false" outlineLevel="0" max="2" min="2" style="1" width="34.38"/>
    <col collapsed="false" customWidth="true" hidden="false" outlineLevel="0" max="3" min="3" style="1" width="26.32"/>
    <col collapsed="false" customWidth="true" hidden="false" outlineLevel="0" max="4" min="4" style="1" width="8.38"/>
    <col collapsed="false" customWidth="true" hidden="false" outlineLevel="0" max="5" min="5" style="1" width="13.63"/>
  </cols>
  <sheetData>
    <row r="1" customFormat="false" ht="12.75" hidden="false" customHeight="true" outlineLevel="0" collapsed="false">
      <c r="A1" s="11" t="s">
        <v>11</v>
      </c>
      <c r="B1" s="11" t="s">
        <v>12</v>
      </c>
      <c r="C1" s="12"/>
      <c r="D1" s="12"/>
      <c r="E1" s="12"/>
    </row>
    <row r="2" customFormat="false" ht="12.75" hidden="false" customHeight="true" outlineLevel="0" collapsed="false">
      <c r="A2" s="13" t="s">
        <v>13</v>
      </c>
      <c r="B2" s="14"/>
      <c r="C2" s="12"/>
      <c r="D2" s="12"/>
      <c r="E2" s="12"/>
    </row>
    <row r="3" customFormat="false" ht="12.75" hidden="false" customHeight="true" outlineLevel="0" collapsed="false">
      <c r="A3" s="13" t="s">
        <v>14</v>
      </c>
      <c r="B3" s="14"/>
      <c r="C3" s="12"/>
      <c r="D3" s="12"/>
      <c r="E3" s="12"/>
    </row>
    <row r="4" customFormat="false" ht="12.75" hidden="false" customHeight="true" outlineLevel="0" collapsed="false">
      <c r="A4" s="13" t="s">
        <v>15</v>
      </c>
      <c r="B4" s="14"/>
      <c r="C4" s="12"/>
      <c r="D4" s="12"/>
      <c r="E4" s="12"/>
    </row>
    <row r="5" customFormat="false" ht="12.75" hidden="false" customHeight="true" outlineLevel="0" collapsed="false">
      <c r="A5" s="13" t="s">
        <v>16</v>
      </c>
      <c r="B5" s="14"/>
      <c r="C5" s="12"/>
      <c r="D5" s="12"/>
      <c r="E5" s="12"/>
    </row>
    <row r="6" customFormat="false" ht="12.75" hidden="false" customHeight="true" outlineLevel="0" collapsed="false">
      <c r="A6" s="15"/>
      <c r="B6" s="15"/>
      <c r="C6" s="12"/>
      <c r="D6" s="12"/>
      <c r="E6" s="12"/>
    </row>
    <row r="7" customFormat="false" ht="12.75" hidden="false" customHeight="true" outlineLevel="0" collapsed="false">
      <c r="A7" s="16" t="s">
        <v>17</v>
      </c>
      <c r="B7" s="17"/>
      <c r="C7" s="12"/>
      <c r="D7" s="12"/>
      <c r="E7" s="12"/>
    </row>
    <row r="8" customFormat="false" ht="12.75" hidden="false" customHeight="true" outlineLevel="0" collapsed="false">
      <c r="A8" s="15"/>
      <c r="B8" s="15"/>
      <c r="C8" s="12"/>
      <c r="D8" s="12"/>
      <c r="E8" s="12"/>
    </row>
    <row r="9" customFormat="false" ht="12.75" hidden="false" customHeight="true" outlineLevel="0" collapsed="false">
      <c r="A9" s="18" t="s">
        <v>18</v>
      </c>
      <c r="B9" s="18"/>
      <c r="C9" s="12"/>
      <c r="D9" s="12"/>
      <c r="E9" s="12"/>
    </row>
    <row r="10" customFormat="false" ht="12.75" hidden="false" customHeight="true" outlineLevel="0" collapsed="false">
      <c r="A10" s="13" t="s">
        <v>19</v>
      </c>
      <c r="B10" s="14"/>
      <c r="C10" s="12"/>
      <c r="D10" s="12"/>
      <c r="E10" s="12"/>
    </row>
    <row r="11" customFormat="false" ht="12.75" hidden="false" customHeight="true" outlineLevel="0" collapsed="false">
      <c r="A11" s="13" t="s">
        <v>20</v>
      </c>
      <c r="B11" s="14"/>
      <c r="C11" s="12"/>
      <c r="D11" s="12"/>
      <c r="E11" s="12"/>
    </row>
    <row r="12" customFormat="false" ht="12.75" hidden="false" customHeight="true" outlineLevel="0" collapsed="false">
      <c r="A12" s="13" t="s">
        <v>21</v>
      </c>
      <c r="B12" s="19"/>
      <c r="C12" s="12"/>
      <c r="D12" s="12"/>
      <c r="E12" s="12"/>
    </row>
    <row r="13" customFormat="false" ht="12.75" hidden="false" customHeight="true" outlineLevel="0" collapsed="false">
      <c r="A13" s="13" t="s">
        <v>22</v>
      </c>
      <c r="B13" s="19"/>
      <c r="C13" s="12"/>
      <c r="D13" s="12"/>
      <c r="E13" s="12"/>
    </row>
    <row r="14" customFormat="false" ht="12.75" hidden="false" customHeight="true" outlineLevel="0" collapsed="false">
      <c r="A14" s="13" t="s">
        <v>23</v>
      </c>
      <c r="B14" s="20"/>
      <c r="C14" s="12"/>
      <c r="D14" s="12"/>
      <c r="E14" s="12"/>
    </row>
    <row r="15" customFormat="false" ht="12.75" hidden="false" customHeight="true" outlineLevel="0" collapsed="false"/>
    <row r="16" customFormat="false" ht="12.75" hidden="false" customHeight="true" outlineLevel="0" collapsed="false">
      <c r="A16" s="21"/>
      <c r="B16" s="21"/>
      <c r="C16" s="12"/>
      <c r="D16" s="12"/>
      <c r="E16" s="12"/>
    </row>
    <row r="17" customFormat="false" ht="12.75" hidden="false" customHeight="true" outlineLevel="0" collapsed="false">
      <c r="A17" s="12"/>
      <c r="B17" s="22" t="s">
        <v>24</v>
      </c>
      <c r="C17" s="22" t="s">
        <v>25</v>
      </c>
      <c r="D17" s="12"/>
      <c r="E17" s="12"/>
    </row>
    <row r="18" customFormat="false" ht="12.75" hidden="false" customHeight="true" outlineLevel="0" collapsed="false">
      <c r="A18" s="16" t="s">
        <v>26</v>
      </c>
      <c r="B18" s="23"/>
      <c r="C18" s="19"/>
      <c r="D18" s="12"/>
      <c r="E18" s="12"/>
    </row>
    <row r="19" customFormat="false" ht="12.75" hidden="false" customHeight="true" outlineLevel="0" collapsed="false">
      <c r="A19" s="21"/>
      <c r="B19" s="21"/>
      <c r="C19" s="12"/>
      <c r="D19" s="12"/>
      <c r="E19" s="12"/>
    </row>
  </sheetData>
  <mergeCells count="3">
    <mergeCell ref="A6:B6"/>
    <mergeCell ref="A8:B8"/>
    <mergeCell ref="A9:B9"/>
  </mergeCells>
  <dataValidations count="1">
    <dataValidation allowBlank="true" errorStyle="stop" operator="equal" showDropDown="false" showErrorMessage="true" showInputMessage="false" sqref="B7:B9" type="list">
      <formula1>"Sì,No"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3" activeCellId="0" sqref="E23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5.84"/>
    <col collapsed="false" customWidth="true" hidden="false" outlineLevel="0" max="2" min="2" style="1" width="31.21"/>
    <col collapsed="false" customWidth="true" hidden="false" outlineLevel="0" max="3" min="3" style="1" width="20.35"/>
    <col collapsed="false" customWidth="true" hidden="false" outlineLevel="0" max="4" min="4" style="1" width="11.58"/>
    <col collapsed="false" customWidth="true" hidden="false" outlineLevel="0" max="5" min="5" style="1" width="16.38"/>
    <col collapsed="false" customWidth="true" hidden="false" outlineLevel="0" max="6" min="6" style="1" width="20.35"/>
    <col collapsed="false" customWidth="true" hidden="false" outlineLevel="0" max="7" min="7" style="1" width="11.5"/>
    <col collapsed="false" customWidth="true" hidden="false" outlineLevel="0" max="8" min="8" style="1" width="12.13"/>
    <col collapsed="false" customWidth="true" hidden="false" outlineLevel="0" max="9" min="9" style="1" width="8.63"/>
  </cols>
  <sheetData>
    <row r="1" customFormat="false" ht="12.75" hidden="false" customHeight="true" outlineLevel="0" collapsed="false">
      <c r="A1" s="12"/>
      <c r="B1" s="24"/>
      <c r="C1" s="24"/>
      <c r="D1" s="12"/>
      <c r="E1" s="12"/>
      <c r="F1" s="12"/>
      <c r="G1" s="12"/>
      <c r="H1" s="12"/>
      <c r="I1" s="12"/>
    </row>
    <row r="2" customFormat="false" ht="12.75" hidden="false" customHeight="true" outlineLevel="0" collapsed="false">
      <c r="A2" s="25"/>
      <c r="B2" s="26" t="s">
        <v>27</v>
      </c>
      <c r="C2" s="27" t="s">
        <v>12</v>
      </c>
      <c r="D2" s="28" t="s">
        <v>28</v>
      </c>
      <c r="E2" s="28"/>
      <c r="F2" s="28"/>
      <c r="G2" s="28"/>
      <c r="H2" s="28"/>
      <c r="I2" s="25"/>
    </row>
    <row r="3" customFormat="false" ht="12.75" hidden="false" customHeight="true" outlineLevel="0" collapsed="false">
      <c r="A3" s="25"/>
      <c r="B3" s="29" t="s">
        <v>29</v>
      </c>
      <c r="C3" s="19"/>
      <c r="D3" s="30"/>
      <c r="E3" s="30"/>
      <c r="F3" s="30"/>
      <c r="G3" s="30"/>
      <c r="H3" s="30"/>
      <c r="I3" s="25"/>
    </row>
    <row r="4" customFormat="false" ht="12.75" hidden="false" customHeight="true" outlineLevel="0" collapsed="false">
      <c r="A4" s="25"/>
      <c r="B4" s="29" t="s">
        <v>30</v>
      </c>
      <c r="C4" s="19"/>
      <c r="D4" s="31" t="s">
        <v>31</v>
      </c>
      <c r="E4" s="31"/>
      <c r="F4" s="31"/>
      <c r="G4" s="31"/>
      <c r="H4" s="31"/>
      <c r="I4" s="25"/>
    </row>
    <row r="5" customFormat="false" ht="12.75" hidden="false" customHeight="true" outlineLevel="0" collapsed="false">
      <c r="A5" s="25"/>
      <c r="B5" s="29" t="s">
        <v>32</v>
      </c>
      <c r="C5" s="17"/>
      <c r="D5" s="32" t="s">
        <v>33</v>
      </c>
      <c r="E5" s="32"/>
      <c r="F5" s="32"/>
      <c r="G5" s="32"/>
      <c r="H5" s="30"/>
      <c r="I5" s="25"/>
    </row>
    <row r="6" customFormat="false" ht="12.75" hidden="false" customHeight="true" outlineLevel="0" collapsed="false">
      <c r="A6" s="25"/>
      <c r="B6" s="29" t="s">
        <v>34</v>
      </c>
      <c r="C6" s="19"/>
      <c r="D6" s="31" t="s">
        <v>35</v>
      </c>
      <c r="E6" s="31"/>
      <c r="F6" s="31"/>
      <c r="G6" s="31"/>
      <c r="H6" s="31"/>
      <c r="I6" s="12"/>
    </row>
    <row r="7" customFormat="false" ht="12.75" hidden="false" customHeight="true" outlineLevel="0" collapsed="false">
      <c r="A7" s="25"/>
      <c r="B7" s="33" t="s">
        <v>36</v>
      </c>
      <c r="C7" s="34"/>
      <c r="D7" s="35"/>
      <c r="E7" s="35"/>
      <c r="F7" s="35"/>
      <c r="G7" s="36"/>
      <c r="H7" s="37"/>
      <c r="I7" s="25"/>
    </row>
    <row r="8" customFormat="false" ht="12" hidden="false" customHeight="true" outlineLevel="0" collapsed="false">
      <c r="A8" s="12"/>
      <c r="B8" s="24"/>
      <c r="C8" s="24"/>
      <c r="D8" s="12"/>
      <c r="E8" s="12"/>
      <c r="F8" s="12"/>
      <c r="G8" s="12"/>
      <c r="H8" s="12"/>
      <c r="I8" s="12"/>
    </row>
    <row r="9" customFormat="false" ht="15" hidden="false" customHeight="false" outlineLevel="0" collapsed="false">
      <c r="A9" s="12"/>
      <c r="B9" s="38" t="str">
        <f aca="false">IF(OR($C$5="TCP",$C$5="RTU over TCP"),"Compilare se Modbus TCP","")</f>
        <v/>
      </c>
      <c r="C9" s="38"/>
      <c r="D9" s="39"/>
      <c r="E9" s="38" t="str">
        <f aca="false">IF(EXACT($C$5,"RTU"),"Compilare se Modbus RTU","")</f>
        <v/>
      </c>
      <c r="F9" s="38"/>
      <c r="I9" s="12"/>
    </row>
    <row r="10" customFormat="false" ht="12.75" hidden="false" customHeight="true" outlineLevel="0" collapsed="false">
      <c r="A10" s="12"/>
      <c r="B10" s="40" t="str">
        <f aca="true">IF(OR($C$5="TCP",$C$5="RTU over TCP"), INDIRECT(ADDRESS(1,1,4,1,"Dati"))&amp;"","")</f>
        <v/>
      </c>
      <c r="C10" s="40"/>
      <c r="D10" s="16"/>
      <c r="E10" s="40" t="str">
        <f aca="true">IF(EXACT($C$5,"RTU"),INDIRECT(ADDRESS(1,2,4,1,"Dati"))&amp;"","")</f>
        <v/>
      </c>
      <c r="F10" s="40"/>
      <c r="I10" s="12"/>
    </row>
    <row r="11" customFormat="false" ht="12.75" hidden="false" customHeight="true" outlineLevel="0" collapsed="false">
      <c r="A11" s="12"/>
      <c r="B11" s="40" t="str">
        <f aca="true">IF(OR($C$5="TCP",$C$5="RTU over TCP"),INDIRECT(ADDRESS(2,1,4,1,"Dati"))&amp;"","")</f>
        <v/>
      </c>
      <c r="C11" s="40"/>
      <c r="D11" s="16"/>
      <c r="E11" s="40" t="str">
        <f aca="true">IF(EXACT($C$5,"RTU"),INDIRECT(ADDRESS(2,2,4,1,"Dati"))&amp;"","")</f>
        <v/>
      </c>
      <c r="F11" s="40"/>
      <c r="I11" s="12"/>
    </row>
    <row r="12" customFormat="false" ht="12.75" hidden="false" customHeight="true" outlineLevel="0" collapsed="false">
      <c r="A12" s="12"/>
      <c r="B12" s="40" t="str">
        <f aca="true">IF(OR($C$5="TCP",$C$5="RTU over TCP"),INDIRECT(ADDRESS(3,1,4,1,"Dati"))&amp;"","")</f>
        <v/>
      </c>
      <c r="C12" s="41"/>
      <c r="D12" s="16"/>
      <c r="E12" s="40" t="str">
        <f aca="true">IF(EXACT($C$5,"RTU"),INDIRECT(ADDRESS(3,2,4,1,"Dati"))&amp;"","")</f>
        <v/>
      </c>
      <c r="F12" s="40"/>
      <c r="I12" s="12"/>
    </row>
    <row r="13" customFormat="false" ht="12.75" hidden="false" customHeight="true" outlineLevel="0" collapsed="false">
      <c r="A13" s="12"/>
      <c r="B13" s="40" t="str">
        <f aca="true">IF(OR($C$5="TCP",$C$5="RTU over TCP"),INDIRECT(ADDRESS(4,1,4,1,"Dati"))&amp;"","")</f>
        <v/>
      </c>
      <c r="C13" s="40"/>
      <c r="D13" s="16"/>
      <c r="E13" s="40" t="str">
        <f aca="true">IF(EXACT($C$5,"RTU"),INDIRECT(ADDRESS(4,2,4,1,"Dati"))&amp;"","")</f>
        <v/>
      </c>
      <c r="F13" s="40"/>
      <c r="I13" s="12"/>
    </row>
    <row r="14" customFormat="false" ht="12.75" hidden="false" customHeight="true" outlineLevel="0" collapsed="false">
      <c r="A14" s="12"/>
      <c r="B14" s="16" t="str">
        <f aca="true">IF(OR($C$5="TCP",$C$5="RTU over TCP"),INDIRECT(ADDRESS(5,1,4,1,"Dati"))&amp;"","")</f>
        <v/>
      </c>
      <c r="C14" s="16"/>
      <c r="D14" s="16"/>
      <c r="E14" s="40" t="str">
        <f aca="true">IF(EXACT($C$5,"RTU"),INDIRECT(ADDRESS(5,2,4,1,"Dati"))&amp;"","")</f>
        <v/>
      </c>
      <c r="F14" s="40"/>
      <c r="I14" s="12"/>
    </row>
    <row r="15" customFormat="false" ht="12.75" hidden="false" customHeight="true" outlineLevel="0" collapsed="false">
      <c r="A15" s="12"/>
      <c r="B15" s="12"/>
      <c r="C15" s="12"/>
      <c r="D15" s="12"/>
      <c r="E15" s="42"/>
      <c r="F15" s="42"/>
      <c r="G15" s="43"/>
      <c r="H15" s="12"/>
      <c r="I15" s="12"/>
    </row>
    <row r="16" customFormat="false" ht="15" hidden="false" customHeight="false" outlineLevel="0" collapsed="false">
      <c r="B16" s="44" t="s">
        <v>37</v>
      </c>
      <c r="C16" s="45" t="s">
        <v>12</v>
      </c>
      <c r="D16" s="46" t="str">
        <f aca="false">IF(C17="Meter","Funzione Modbus","")</f>
        <v/>
      </c>
      <c r="E16" s="46"/>
      <c r="F16" s="47" t="str">
        <f aca="false">IF(C17="Meter","Registro","")</f>
        <v/>
      </c>
      <c r="G16" s="48" t="str">
        <f aca="false">IF(C17="Meter","Tipo di dato","")</f>
        <v/>
      </c>
      <c r="H16" s="48"/>
    </row>
    <row r="17" customFormat="false" ht="15" hidden="false" customHeight="false" outlineLevel="0" collapsed="false">
      <c r="B17" s="33" t="s">
        <v>38</v>
      </c>
      <c r="C17" s="49"/>
      <c r="D17" s="50"/>
      <c r="E17" s="50"/>
      <c r="F17" s="16"/>
      <c r="G17" s="50"/>
      <c r="H17" s="50"/>
    </row>
    <row r="18" customFormat="false" ht="15" hidden="false" customHeight="false" outlineLevel="0" collapsed="false">
      <c r="B18" s="51" t="s">
        <v>39</v>
      </c>
      <c r="C18" s="51"/>
      <c r="D18" s="51"/>
      <c r="E18" s="51"/>
      <c r="F18" s="16"/>
      <c r="G18" s="16"/>
      <c r="H18" s="16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D2:H2"/>
    <mergeCell ref="D3:H3"/>
    <mergeCell ref="D4:H4"/>
    <mergeCell ref="D5:G5"/>
    <mergeCell ref="D6:H6"/>
    <mergeCell ref="D7:F7"/>
    <mergeCell ref="B9:C9"/>
    <mergeCell ref="E9:F9"/>
    <mergeCell ref="D16:E16"/>
    <mergeCell ref="G16:H16"/>
    <mergeCell ref="D17:E17"/>
    <mergeCell ref="G17:H17"/>
    <mergeCell ref="B18:E18"/>
  </mergeCells>
  <conditionalFormatting sqref="B9:B13">
    <cfRule type="expression" priority="2" aboveAverage="0" equalAverage="0" bottom="0" percent="0" rank="0" text="" dxfId="0">
      <formula>LEN(TRIM(B9))&gt;0</formula>
    </cfRule>
  </conditionalFormatting>
  <conditionalFormatting sqref="C10:C11 C13">
    <cfRule type="expression" priority="3" aboveAverage="0" equalAverage="0" bottom="0" percent="0" rank="0" text="" dxfId="1">
      <formula>LEN(TRIM(B9))&gt;0</formula>
    </cfRule>
  </conditionalFormatting>
  <conditionalFormatting sqref="D17 G17">
    <cfRule type="expression" priority="4" aboveAverage="0" equalAverage="0" bottom="0" percent="0" rank="0" text="" dxfId="2">
      <formula>$C$17="Meter"</formula>
    </cfRule>
  </conditionalFormatting>
  <conditionalFormatting sqref="F17">
    <cfRule type="expression" priority="5" aboveAverage="0" equalAverage="0" bottom="0" percent="0" rank="0" text="" dxfId="1">
      <formula>$C$17="Meter"</formula>
    </cfRule>
  </conditionalFormatting>
  <conditionalFormatting sqref="E9:E14">
    <cfRule type="expression" priority="6" aboveAverage="0" equalAverage="0" bottom="0" percent="0" rank="0" text="" dxfId="3">
      <formula>LEN(TRIM(E9))&gt;0</formula>
    </cfRule>
  </conditionalFormatting>
  <conditionalFormatting sqref="F10:F14">
    <cfRule type="expression" priority="7" aboveAverage="0" equalAverage="0" bottom="0" percent="0" rank="0" text="" dxfId="2">
      <formula>LEN(TRIM(E9))&gt;0</formula>
    </cfRule>
  </conditionalFormatting>
  <conditionalFormatting sqref="C12">
    <cfRule type="expression" priority="8" aboveAverage="0" equalAverage="0" bottom="0" percent="0" rank="0" text="" dxfId="2">
      <formula>LEN(TRIM(B12))&gt;0</formula>
    </cfRule>
  </conditionalFormatting>
  <conditionalFormatting sqref="H5">
    <cfRule type="expression" priority="9" aboveAverage="0" equalAverage="0" bottom="0" percent="0" rank="0" text="" dxfId="4">
      <formula>LEN(TRIM($C$5))&gt;0</formula>
    </cfRule>
    <cfRule type="cellIs" priority="10" operator="equal" aboveAverage="0" equalAverage="0" bottom="0" percent="0" rank="0" text="" dxfId="5">
      <formula>0</formula>
    </cfRule>
  </conditionalFormatting>
  <dataValidations count="12">
    <dataValidation allowBlank="true" errorStyle="stop" operator="equal" showDropDown="false" showErrorMessage="true" showInputMessage="false" sqref="C5" type="list">
      <formula1>"RTU,TCP,RTU over TCP"</formula1>
      <formula2>0</formula2>
    </dataValidation>
    <dataValidation allowBlank="true" errorStyle="stop" operator="between" showDropDown="false" showErrorMessage="true" showInputMessage="false" sqref="C6" type="decimal">
      <formula1>1</formula1>
      <formula2>255</formula2>
    </dataValidation>
    <dataValidation allowBlank="true" errorStyle="stop" operator="equal" showDropDown="false" showErrorMessage="true" showInputMessage="false" sqref="C7" type="list">
      <formula1>INDIRECT(SUBSTITUTE(C5," ","_"))</formula1>
      <formula2>0</formula2>
    </dataValidation>
    <dataValidation allowBlank="true" errorStyle="stop" operator="equal" showDropDown="false" showErrorMessage="true" showInputMessage="false" sqref="F10" type="list">
      <formula1>Dati!$J$2:$J$3</formula1>
      <formula2>0</formula2>
    </dataValidation>
    <dataValidation allowBlank="true" errorStyle="stop" operator="equal" showDropDown="false" showErrorMessage="true" showInputMessage="false" sqref="F11" type="list">
      <formula1>Dati!$G$2:$G$3</formula1>
      <formula2>0</formula2>
    </dataValidation>
    <dataValidation allowBlank="true" errorStyle="stop" operator="equal" showDropDown="false" showErrorMessage="true" showInputMessage="false" sqref="C12" type="list">
      <formula1>Dati!$K$2:$K$15</formula1>
      <formula2>0</formula2>
    </dataValidation>
    <dataValidation allowBlank="true" errorStyle="stop" operator="equal" showDropDown="false" showErrorMessage="true" showInputMessage="false" sqref="F12" type="list">
      <formula1>Dati!$H$2:$H$3</formula1>
      <formula2>0</formula2>
    </dataValidation>
    <dataValidation allowBlank="true" errorStyle="stop" operator="equal" showDropDown="false" showErrorMessage="true" showInputMessage="false" sqref="F13" type="list">
      <formula1>Dati!$I$2:$I$4</formula1>
      <formula2>0</formula2>
    </dataValidation>
    <dataValidation allowBlank="true" errorStyle="stop" operator="equal" showDropDown="false" showErrorMessage="true" showInputMessage="false" sqref="F14" type="list">
      <formula1>Dati!$F$2:$F$10</formula1>
      <formula2>0</formula2>
    </dataValidation>
    <dataValidation allowBlank="true" errorStyle="stop" operator="equal" showDropDown="false" showErrorMessage="true" showInputMessage="false" sqref="C17" type="list">
      <formula1>"CCI - Ingresso 1,CCI - Ingresso 2,CCI - Ingresso 3,CCI - Ingresso 4,CCI - Ingresso 5,Meter"</formula1>
      <formula2>0</formula2>
    </dataValidation>
    <dataValidation allowBlank="true" errorStyle="stop" operator="equal" showDropDown="false" showErrorMessage="true" showInputMessage="false" sqref="D17" type="list">
      <formula1>Dati!$L$2:$L$5</formula1>
      <formula2>0</formula2>
    </dataValidation>
    <dataValidation allowBlank="true" errorStyle="stop" operator="equal" showDropDown="false" showErrorMessage="true" showInputMessage="false" sqref="G17" type="list">
      <formula1>Dati!$M$2:$M$13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5.06"/>
    <col collapsed="false" customWidth="true" hidden="false" outlineLevel="0" max="2" min="2" style="1" width="31.38"/>
    <col collapsed="false" customWidth="true" hidden="false" outlineLevel="0" max="3" min="3" style="1" width="22.27"/>
    <col collapsed="false" customWidth="true" hidden="false" outlineLevel="0" max="4" min="4" style="1" width="10.56"/>
    <col collapsed="false" customWidth="true" hidden="false" outlineLevel="0" max="5" min="5" style="1" width="22.27"/>
    <col collapsed="false" customWidth="true" hidden="false" outlineLevel="0" max="6" min="6" style="1" width="20.97"/>
    <col collapsed="false" customWidth="true" hidden="false" outlineLevel="0" max="7" min="7" style="1" width="11.85"/>
    <col collapsed="false" customWidth="true" hidden="false" outlineLevel="0" max="8" min="8" style="1" width="17.06"/>
    <col collapsed="false" customWidth="true" hidden="false" outlineLevel="0" max="9" min="9" style="1" width="20.97"/>
    <col collapsed="false" customWidth="true" hidden="false" outlineLevel="0" max="10" min="10" style="1" width="11.85"/>
    <col collapsed="false" customWidth="true" hidden="false" outlineLevel="0" max="11" min="11" style="1" width="17.06"/>
    <col collapsed="false" customWidth="true" hidden="false" outlineLevel="0" max="12" min="12" style="1" width="20.97"/>
  </cols>
  <sheetData>
    <row r="1" customFormat="false" ht="12.75" hidden="false" customHeight="true" outlineLevel="0" collapsed="false">
      <c r="A1" s="12"/>
      <c r="B1" s="24"/>
      <c r="C1" s="24"/>
      <c r="D1" s="12"/>
      <c r="E1" s="12"/>
      <c r="F1" s="12"/>
      <c r="G1" s="12"/>
      <c r="H1" s="12"/>
      <c r="I1" s="12"/>
    </row>
    <row r="2" customFormat="false" ht="12.75" hidden="false" customHeight="true" outlineLevel="0" collapsed="false">
      <c r="A2" s="52" t="s">
        <v>40</v>
      </c>
      <c r="B2" s="26" t="s">
        <v>27</v>
      </c>
      <c r="C2" s="27" t="s">
        <v>12</v>
      </c>
      <c r="D2" s="28" t="s">
        <v>28</v>
      </c>
      <c r="E2" s="28"/>
      <c r="F2" s="28"/>
      <c r="G2" s="28"/>
      <c r="H2" s="25"/>
      <c r="I2" s="25"/>
      <c r="J2" s="53" t="s">
        <v>41</v>
      </c>
      <c r="K2" s="53"/>
      <c r="L2" s="53"/>
    </row>
    <row r="3" customFormat="false" ht="12.75" hidden="false" customHeight="true" outlineLevel="0" collapsed="false">
      <c r="A3" s="25"/>
      <c r="B3" s="29" t="s">
        <v>42</v>
      </c>
      <c r="C3" s="17"/>
      <c r="D3" s="30"/>
      <c r="E3" s="30"/>
      <c r="F3" s="30"/>
      <c r="G3" s="30"/>
      <c r="H3" s="25"/>
      <c r="I3" s="25"/>
      <c r="J3" s="53"/>
      <c r="K3" s="53"/>
      <c r="L3" s="53"/>
    </row>
    <row r="4" customFormat="false" ht="12.75" hidden="false" customHeight="true" outlineLevel="0" collapsed="false">
      <c r="A4" s="25"/>
      <c r="B4" s="29" t="s">
        <v>43</v>
      </c>
      <c r="C4" s="19"/>
      <c r="D4" s="30"/>
      <c r="E4" s="30"/>
      <c r="F4" s="30"/>
      <c r="G4" s="30"/>
      <c r="H4" s="25"/>
      <c r="I4" s="25"/>
      <c r="J4" s="53"/>
      <c r="K4" s="53"/>
      <c r="L4" s="53"/>
    </row>
    <row r="5" customFormat="false" ht="12.75" hidden="false" customHeight="true" outlineLevel="0" collapsed="false">
      <c r="A5" s="25"/>
      <c r="B5" s="29" t="s">
        <v>44</v>
      </c>
      <c r="C5" s="19"/>
      <c r="D5" s="54" t="s">
        <v>31</v>
      </c>
      <c r="E5" s="54"/>
      <c r="F5" s="54"/>
      <c r="G5" s="54"/>
      <c r="H5" s="25"/>
      <c r="I5" s="25"/>
      <c r="J5" s="53"/>
      <c r="K5" s="53"/>
      <c r="L5" s="53"/>
    </row>
    <row r="6" customFormat="false" ht="12.75" hidden="false" customHeight="true" outlineLevel="0" collapsed="false">
      <c r="A6" s="25"/>
      <c r="B6" s="29" t="s">
        <v>45</v>
      </c>
      <c r="C6" s="19"/>
      <c r="D6" s="31" t="s">
        <v>46</v>
      </c>
      <c r="E6" s="31"/>
      <c r="F6" s="31"/>
      <c r="G6" s="31"/>
      <c r="H6" s="25"/>
      <c r="I6" s="25"/>
      <c r="J6" s="53"/>
      <c r="K6" s="53"/>
      <c r="L6" s="53"/>
    </row>
    <row r="7" customFormat="false" ht="12.75" hidden="false" customHeight="true" outlineLevel="0" collapsed="false">
      <c r="A7" s="25"/>
      <c r="B7" s="29" t="s">
        <v>32</v>
      </c>
      <c r="C7" s="17"/>
      <c r="D7" s="31" t="s">
        <v>47</v>
      </c>
      <c r="E7" s="31"/>
      <c r="F7" s="31"/>
      <c r="G7" s="31"/>
      <c r="H7" s="25"/>
      <c r="I7" s="25"/>
      <c r="J7" s="53"/>
      <c r="K7" s="53"/>
      <c r="L7" s="53"/>
    </row>
    <row r="8" customFormat="false" ht="12.75" hidden="false" customHeight="true" outlineLevel="0" collapsed="false">
      <c r="A8" s="25"/>
      <c r="B8" s="29" t="s">
        <v>34</v>
      </c>
      <c r="C8" s="19"/>
      <c r="D8" s="31" t="s">
        <v>35</v>
      </c>
      <c r="E8" s="31"/>
      <c r="F8" s="31"/>
      <c r="G8" s="31"/>
      <c r="H8" s="32"/>
      <c r="I8" s="32"/>
      <c r="J8" s="53"/>
      <c r="K8" s="53"/>
      <c r="L8" s="53"/>
    </row>
    <row r="9" customFormat="false" ht="12.75" hidden="false" customHeight="true" outlineLevel="0" collapsed="false">
      <c r="A9" s="25"/>
      <c r="B9" s="33" t="s">
        <v>36</v>
      </c>
      <c r="C9" s="34"/>
      <c r="D9" s="55"/>
      <c r="E9" s="55"/>
      <c r="F9" s="55"/>
      <c r="G9" s="55"/>
      <c r="H9" s="25"/>
      <c r="I9" s="25"/>
      <c r="J9" s="53"/>
      <c r="K9" s="53"/>
      <c r="L9" s="53"/>
    </row>
    <row r="10" customFormat="false" ht="12" hidden="false" customHeight="true" outlineLevel="0" collapsed="false">
      <c r="A10" s="12"/>
      <c r="B10" s="24"/>
      <c r="C10" s="24"/>
      <c r="D10" s="12"/>
      <c r="E10" s="12"/>
      <c r="F10" s="12"/>
      <c r="G10" s="24"/>
      <c r="H10" s="24"/>
      <c r="I10" s="12"/>
      <c r="J10" s="53"/>
      <c r="K10" s="53"/>
      <c r="L10" s="53"/>
    </row>
    <row r="11" customFormat="false" ht="15" hidden="false" customHeight="false" outlineLevel="0" collapsed="false">
      <c r="A11" s="12"/>
      <c r="B11" s="38" t="str">
        <f aca="false">IF(OR($C$7="TCP",$C$7="RTU over TCP"),"Compilare se Modbus TCP","")</f>
        <v/>
      </c>
      <c r="C11" s="38"/>
      <c r="D11" s="12"/>
      <c r="E11" s="38" t="str">
        <f aca="false">IF(EXACT($C$7,"RTU"),"Compilare se Modbus RTU","")</f>
        <v/>
      </c>
      <c r="F11" s="38"/>
      <c r="I11" s="12"/>
      <c r="J11" s="53"/>
      <c r="K11" s="53"/>
      <c r="L11" s="53"/>
    </row>
    <row r="12" customFormat="false" ht="12.75" hidden="false" customHeight="true" outlineLevel="0" collapsed="false">
      <c r="A12" s="12"/>
      <c r="B12" s="40" t="str">
        <f aca="true">IF(OR($C$7="TCP",$C$7="RTU over TCP"), INDIRECT(ADDRESS(1,1,4,1,"Dati"))&amp;"","")</f>
        <v/>
      </c>
      <c r="C12" s="40"/>
      <c r="D12" s="16"/>
      <c r="E12" s="40" t="str">
        <f aca="true">IF(EXACT($C$7,"RTU"),INDIRECT(ADDRESS(1,2,4,1,"Dati"))&amp;"","")</f>
        <v/>
      </c>
      <c r="F12" s="40"/>
      <c r="I12" s="12"/>
      <c r="J12" s="53"/>
      <c r="K12" s="53"/>
      <c r="L12" s="53"/>
    </row>
    <row r="13" customFormat="false" ht="12.75" hidden="false" customHeight="true" outlineLevel="0" collapsed="false">
      <c r="A13" s="12"/>
      <c r="B13" s="40" t="str">
        <f aca="true">IF(OR($C$7="TCP",$C$7="RTU over TCP"),INDIRECT(ADDRESS(2,1,4,1,"Dati"))&amp;"","")</f>
        <v/>
      </c>
      <c r="C13" s="40"/>
      <c r="D13" s="16"/>
      <c r="E13" s="40" t="str">
        <f aca="true">IF(EXACT($C$7,"RTU"),INDIRECT(ADDRESS(2,2,4,1,"Dati"))&amp;"","")</f>
        <v/>
      </c>
      <c r="F13" s="40"/>
      <c r="I13" s="12"/>
      <c r="J13" s="53"/>
      <c r="K13" s="53"/>
      <c r="L13" s="53"/>
    </row>
    <row r="14" customFormat="false" ht="12.75" hidden="false" customHeight="true" outlineLevel="0" collapsed="false">
      <c r="A14" s="12"/>
      <c r="B14" s="40" t="str">
        <f aca="true">IF(OR($C$7="TCP",$C$7="RTU over TCP"),INDIRECT(ADDRESS(3,1,4,1,"Dati"))&amp;"","")</f>
        <v/>
      </c>
      <c r="C14" s="41"/>
      <c r="D14" s="16"/>
      <c r="E14" s="40" t="str">
        <f aca="true">IF(EXACT($C$7,"RTU"),INDIRECT(ADDRESS(3,2,4,1,"Dati"))&amp;"","")</f>
        <v/>
      </c>
      <c r="F14" s="40"/>
      <c r="I14" s="12"/>
      <c r="J14" s="53"/>
      <c r="K14" s="53"/>
      <c r="L14" s="53"/>
    </row>
    <row r="15" customFormat="false" ht="12.75" hidden="false" customHeight="true" outlineLevel="0" collapsed="false">
      <c r="A15" s="12"/>
      <c r="B15" s="40" t="str">
        <f aca="true">IF(OR($C$7="TCP",$C$7="RTU over TCP"),INDIRECT(ADDRESS(4,1,4,1,"Dati"))&amp;"","")</f>
        <v/>
      </c>
      <c r="C15" s="40"/>
      <c r="D15" s="16"/>
      <c r="E15" s="40" t="str">
        <f aca="true">IF(EXACT($C$7,"RTU"),INDIRECT(ADDRESS(4,2,4,1,"Dati"))&amp;"","")</f>
        <v/>
      </c>
      <c r="F15" s="40"/>
      <c r="I15" s="12"/>
      <c r="J15" s="53"/>
      <c r="K15" s="53"/>
      <c r="L15" s="53"/>
    </row>
    <row r="16" customFormat="false" ht="12.75" hidden="false" customHeight="true" outlineLevel="0" collapsed="false">
      <c r="A16" s="12"/>
      <c r="B16" s="40" t="str">
        <f aca="true">IF($C$7="RTU over TCP",INDIRECT(ADDRESS(5,1,4,1,"Dati"))&amp;"","")</f>
        <v/>
      </c>
      <c r="C16" s="40"/>
      <c r="D16" s="16"/>
      <c r="E16" s="40" t="str">
        <f aca="true">IF(EXACT($C$7,"RTU"),INDIRECT(ADDRESS(5,2,4,1,"Dati"))&amp;"","")</f>
        <v/>
      </c>
      <c r="F16" s="40"/>
      <c r="I16" s="12"/>
      <c r="J16" s="53"/>
      <c r="K16" s="53"/>
      <c r="L16" s="53"/>
    </row>
    <row r="17" customFormat="false" ht="12.75" hidden="false" customHeight="tru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53"/>
      <c r="K17" s="53"/>
      <c r="L17" s="53"/>
    </row>
    <row r="18" customFormat="false" ht="12.75" hidden="false" customHeight="true" outlineLevel="0" collapsed="false">
      <c r="A18" s="56" t="s">
        <v>48</v>
      </c>
      <c r="B18" s="57" t="s">
        <v>49</v>
      </c>
      <c r="C18" s="57"/>
      <c r="D18" s="57"/>
      <c r="E18" s="57"/>
      <c r="F18" s="57"/>
      <c r="G18" s="12"/>
      <c r="H18" s="12"/>
      <c r="I18" s="12"/>
      <c r="J18" s="53"/>
      <c r="K18" s="53"/>
      <c r="L18" s="53"/>
    </row>
    <row r="19" customFormat="false" ht="12.75" hidden="false" customHeight="true" outlineLevel="0" collapsed="false">
      <c r="A19" s="12"/>
      <c r="B19" s="57"/>
      <c r="C19" s="57"/>
      <c r="D19" s="57"/>
      <c r="E19" s="57"/>
      <c r="F19" s="57"/>
      <c r="G19" s="12"/>
      <c r="H19" s="12"/>
      <c r="I19" s="12"/>
      <c r="J19" s="53"/>
      <c r="K19" s="53"/>
      <c r="L19" s="53"/>
    </row>
    <row r="20" customFormat="false" ht="12.75" hidden="false" customHeight="true" outlineLevel="0" collapsed="false">
      <c r="A20" s="12"/>
      <c r="B20" s="58" t="s">
        <v>37</v>
      </c>
      <c r="C20" s="59" t="s">
        <v>12</v>
      </c>
      <c r="D20" s="46" t="str">
        <f aca="false">IF(C21="Meter","Funzione Modbus","")</f>
        <v/>
      </c>
      <c r="E20" s="46"/>
      <c r="F20" s="47" t="str">
        <f aca="false">IF(C21="Meter","Registro","")</f>
        <v/>
      </c>
      <c r="G20" s="48" t="str">
        <f aca="false">IF(C21="Meter","Tipo di dato","")</f>
        <v/>
      </c>
      <c r="H20" s="48"/>
      <c r="I20" s="12"/>
      <c r="J20" s="53"/>
      <c r="K20" s="53"/>
      <c r="L20" s="53"/>
    </row>
    <row r="21" customFormat="false" ht="12.75" hidden="false" customHeight="true" outlineLevel="0" collapsed="false">
      <c r="A21" s="12"/>
      <c r="B21" s="33" t="s">
        <v>50</v>
      </c>
      <c r="C21" s="49"/>
      <c r="D21" s="50"/>
      <c r="E21" s="50"/>
      <c r="F21" s="16"/>
      <c r="G21" s="50"/>
      <c r="H21" s="50"/>
      <c r="I21" s="12"/>
      <c r="J21" s="53"/>
      <c r="K21" s="53"/>
      <c r="L21" s="53"/>
    </row>
    <row r="22" customFormat="false" ht="12.75" hidden="false" customHeight="true" outlineLevel="0" collapsed="false">
      <c r="A22" s="12"/>
      <c r="B22" s="51" t="s">
        <v>39</v>
      </c>
      <c r="C22" s="51"/>
      <c r="D22" s="51"/>
      <c r="E22" s="51"/>
      <c r="F22" s="16"/>
      <c r="G22" s="50"/>
      <c r="H22" s="50"/>
      <c r="I22" s="12"/>
    </row>
    <row r="23" customFormat="false" ht="15" hidden="false" customHeight="false" outlineLevel="0" collapsed="false">
      <c r="A23" s="12"/>
      <c r="B23" s="51" t="s">
        <v>51</v>
      </c>
      <c r="C23" s="51"/>
      <c r="D23" s="51"/>
      <c r="E23" s="51"/>
      <c r="F23" s="51"/>
      <c r="G23" s="51"/>
      <c r="H23" s="51"/>
      <c r="I23" s="51"/>
    </row>
    <row r="24" customFormat="false" ht="12.75" hidden="false" customHeight="true" outlineLevel="0" collapsed="false">
      <c r="A24" s="12"/>
      <c r="B24" s="12"/>
      <c r="C24" s="12"/>
      <c r="D24" s="12"/>
      <c r="E24" s="12"/>
      <c r="F24" s="12"/>
      <c r="G24" s="60"/>
      <c r="H24" s="60"/>
      <c r="I24" s="12"/>
    </row>
    <row r="25" customFormat="false" ht="12.75" hidden="false" customHeight="true" outlineLevel="0" collapsed="false">
      <c r="A25" s="61" t="s">
        <v>52</v>
      </c>
      <c r="B25" s="57" t="s">
        <v>53</v>
      </c>
      <c r="C25" s="57"/>
      <c r="D25" s="57"/>
      <c r="E25" s="57"/>
      <c r="F25" s="57"/>
      <c r="G25" s="25"/>
      <c r="H25" s="25"/>
      <c r="I25" s="12"/>
    </row>
    <row r="26" customFormat="false" ht="12.75" hidden="false" customHeight="true" outlineLevel="0" collapsed="false">
      <c r="A26" s="25"/>
      <c r="B26" s="62" t="s">
        <v>54</v>
      </c>
      <c r="C26" s="62"/>
      <c r="D26" s="62"/>
      <c r="E26" s="62"/>
      <c r="F26" s="62"/>
      <c r="G26" s="25"/>
      <c r="H26" s="25"/>
      <c r="I26" s="12"/>
    </row>
    <row r="27" customFormat="false" ht="15" hidden="false" customHeight="false" outlineLevel="0" collapsed="false">
      <c r="A27" s="25"/>
      <c r="B27" s="15" t="s">
        <v>55</v>
      </c>
      <c r="C27" s="15"/>
      <c r="D27" s="15"/>
      <c r="E27" s="15"/>
      <c r="F27" s="15"/>
      <c r="G27" s="25"/>
      <c r="H27" s="25"/>
      <c r="I27" s="12"/>
    </row>
    <row r="28" customFormat="false" ht="15" hidden="false" customHeight="false" outlineLevel="0" collapsed="false">
      <c r="A28" s="25"/>
      <c r="B28" s="32" t="s">
        <v>56</v>
      </c>
      <c r="C28" s="32"/>
      <c r="D28" s="32"/>
      <c r="E28" s="32"/>
      <c r="F28" s="32"/>
      <c r="G28" s="25"/>
      <c r="H28" s="25"/>
      <c r="I28" s="12"/>
    </row>
    <row r="29" customFormat="false" ht="15" hidden="false" customHeight="false" outlineLevel="0" collapsed="false">
      <c r="A29" s="25"/>
      <c r="B29" s="63" t="s">
        <v>57</v>
      </c>
      <c r="C29" s="63"/>
      <c r="D29" s="63"/>
      <c r="E29" s="63"/>
      <c r="F29" s="63"/>
      <c r="G29" s="16"/>
      <c r="H29" s="25"/>
      <c r="I29" s="12"/>
    </row>
    <row r="30" customFormat="false" ht="15" hidden="false" customHeight="false" outlineLevel="0" collapsed="false">
      <c r="A30" s="25"/>
      <c r="B30" s="63"/>
      <c r="C30" s="63"/>
      <c r="D30" s="63"/>
      <c r="E30" s="63"/>
      <c r="F30" s="63"/>
      <c r="G30" s="16"/>
      <c r="H30" s="25"/>
      <c r="I30" s="12"/>
    </row>
    <row r="31" customFormat="false" ht="15" hidden="false" customHeight="false" outlineLevel="0" collapsed="false">
      <c r="A31" s="25"/>
      <c r="B31" s="58" t="s">
        <v>58</v>
      </c>
      <c r="C31" s="59" t="s">
        <v>12</v>
      </c>
      <c r="D31" s="63"/>
      <c r="E31" s="63"/>
      <c r="F31" s="63"/>
      <c r="G31" s="16"/>
      <c r="H31" s="25"/>
      <c r="I31" s="12"/>
    </row>
    <row r="32" customFormat="false" ht="15" hidden="false" customHeight="false" outlineLevel="0" collapsed="false">
      <c r="A32" s="25"/>
      <c r="B32" s="33" t="s">
        <v>59</v>
      </c>
      <c r="C32" s="49" t="n">
        <v>1</v>
      </c>
      <c r="D32" s="63"/>
      <c r="E32" s="63"/>
      <c r="F32" s="63"/>
      <c r="G32" s="16"/>
      <c r="H32" s="25"/>
      <c r="I32" s="12"/>
    </row>
    <row r="33" customFormat="false" ht="12.75" hidden="false" customHeight="true" outlineLevel="0" collapsed="false">
      <c r="A33" s="25"/>
      <c r="B33" s="32" t="s">
        <v>60</v>
      </c>
      <c r="C33" s="32"/>
      <c r="D33" s="32"/>
      <c r="E33" s="32"/>
      <c r="F33" s="32"/>
      <c r="G33" s="32"/>
      <c r="H33" s="32"/>
      <c r="I33" s="32"/>
    </row>
    <row r="34" customFormat="false" ht="12.75" hidden="false" customHeight="true" outlineLevel="0" collapsed="false">
      <c r="A34" s="25"/>
      <c r="B34" s="15"/>
      <c r="C34" s="15"/>
      <c r="D34" s="15"/>
      <c r="E34" s="15"/>
      <c r="F34" s="15"/>
      <c r="G34" s="16"/>
      <c r="H34" s="25"/>
      <c r="I34" s="12"/>
    </row>
    <row r="35" customFormat="false" ht="12.75" hidden="false" customHeight="true" outlineLevel="0" collapsed="false">
      <c r="A35" s="25"/>
      <c r="B35" s="64" t="s">
        <v>61</v>
      </c>
      <c r="C35" s="64"/>
      <c r="D35" s="64"/>
      <c r="E35" s="64"/>
    </row>
    <row r="36" customFormat="false" ht="12.75" hidden="false" customHeight="true" outlineLevel="0" collapsed="false">
      <c r="A36" s="65"/>
      <c r="B36" s="66" t="s">
        <v>62</v>
      </c>
      <c r="C36" s="67" t="s">
        <v>63</v>
      </c>
      <c r="D36" s="67" t="s">
        <v>64</v>
      </c>
      <c r="E36" s="68" t="s">
        <v>65</v>
      </c>
    </row>
    <row r="37" customFormat="false" ht="12.75" hidden="false" customHeight="true" outlineLevel="0" collapsed="false">
      <c r="A37" s="69" t="s">
        <v>66</v>
      </c>
      <c r="B37" s="29"/>
      <c r="C37" s="16"/>
      <c r="D37" s="16"/>
      <c r="E37" s="70"/>
    </row>
    <row r="38" customFormat="false" ht="12.75" hidden="false" customHeight="true" outlineLevel="0" collapsed="false">
      <c r="A38" s="69" t="s">
        <v>67</v>
      </c>
      <c r="B38" s="29"/>
      <c r="C38" s="16"/>
      <c r="D38" s="16"/>
      <c r="E38" s="70"/>
    </row>
    <row r="39" customFormat="false" ht="12.75" hidden="false" customHeight="true" outlineLevel="0" collapsed="false">
      <c r="A39" s="69" t="s">
        <v>68</v>
      </c>
      <c r="B39" s="29"/>
      <c r="C39" s="16"/>
      <c r="D39" s="16"/>
      <c r="E39" s="70"/>
    </row>
    <row r="40" customFormat="false" ht="12.75" hidden="false" customHeight="true" outlineLevel="0" collapsed="false">
      <c r="A40" s="69" t="s">
        <v>69</v>
      </c>
      <c r="B40" s="29"/>
      <c r="C40" s="16"/>
      <c r="D40" s="16"/>
      <c r="E40" s="70"/>
    </row>
    <row r="41" customFormat="false" ht="12.75" hidden="false" customHeight="true" outlineLevel="0" collapsed="false">
      <c r="A41" s="69" t="s">
        <v>70</v>
      </c>
      <c r="B41" s="29"/>
      <c r="C41" s="16"/>
      <c r="D41" s="16"/>
      <c r="E41" s="70"/>
    </row>
    <row r="42" customFormat="false" ht="12.75" hidden="false" customHeight="true" outlineLevel="0" collapsed="false">
      <c r="A42" s="69" t="s">
        <v>71</v>
      </c>
      <c r="B42" s="29"/>
      <c r="C42" s="16"/>
      <c r="D42" s="16"/>
      <c r="E42" s="70"/>
    </row>
    <row r="43" customFormat="false" ht="12.75" hidden="false" customHeight="true" outlineLevel="0" collapsed="false">
      <c r="A43" s="69" t="s">
        <v>72</v>
      </c>
      <c r="B43" s="29"/>
      <c r="C43" s="16"/>
      <c r="D43" s="16"/>
      <c r="E43" s="70"/>
    </row>
    <row r="44" customFormat="false" ht="12.75" hidden="false" customHeight="true" outlineLevel="0" collapsed="false">
      <c r="A44" s="69" t="s">
        <v>73</v>
      </c>
      <c r="B44" s="29"/>
      <c r="C44" s="16"/>
      <c r="D44" s="16"/>
      <c r="E44" s="70"/>
    </row>
    <row r="45" customFormat="false" ht="12.75" hidden="false" customHeight="true" outlineLevel="0" collapsed="false">
      <c r="A45" s="69" t="s">
        <v>74</v>
      </c>
      <c r="B45" s="29"/>
      <c r="C45" s="16"/>
      <c r="D45" s="16"/>
      <c r="E45" s="70"/>
    </row>
    <row r="46" customFormat="false" ht="12.75" hidden="false" customHeight="true" outlineLevel="0" collapsed="false">
      <c r="A46" s="69" t="s">
        <v>75</v>
      </c>
      <c r="B46" s="29"/>
      <c r="C46" s="16"/>
      <c r="D46" s="16"/>
      <c r="E46" s="70"/>
    </row>
    <row r="47" customFormat="false" ht="12.75" hidden="false" customHeight="true" outlineLevel="0" collapsed="false">
      <c r="A47" s="69" t="s">
        <v>76</v>
      </c>
      <c r="B47" s="29"/>
      <c r="C47" s="16"/>
      <c r="D47" s="16"/>
      <c r="E47" s="70"/>
    </row>
    <row r="48" customFormat="false" ht="12.75" hidden="false" customHeight="true" outlineLevel="0" collapsed="false">
      <c r="A48" s="69" t="s">
        <v>77</v>
      </c>
      <c r="B48" s="29"/>
      <c r="C48" s="16"/>
      <c r="D48" s="16"/>
      <c r="E48" s="70"/>
    </row>
    <row r="49" customFormat="false" ht="12.75" hidden="false" customHeight="true" outlineLevel="0" collapsed="false">
      <c r="A49" s="69" t="s">
        <v>78</v>
      </c>
      <c r="B49" s="29"/>
      <c r="C49" s="16"/>
      <c r="D49" s="16"/>
      <c r="E49" s="70"/>
    </row>
    <row r="50" customFormat="false" ht="12.75" hidden="false" customHeight="true" outlineLevel="0" collapsed="false">
      <c r="A50" s="69" t="s">
        <v>79</v>
      </c>
      <c r="B50" s="29"/>
      <c r="C50" s="16"/>
      <c r="D50" s="16"/>
      <c r="E50" s="70"/>
    </row>
    <row r="51" customFormat="false" ht="12.75" hidden="false" customHeight="true" outlineLevel="0" collapsed="false">
      <c r="A51" s="69" t="s">
        <v>80</v>
      </c>
      <c r="B51" s="29"/>
      <c r="C51" s="16"/>
      <c r="D51" s="16"/>
      <c r="E51" s="70"/>
    </row>
    <row r="52" customFormat="false" ht="12.75" hidden="false" customHeight="true" outlineLevel="0" collapsed="false">
      <c r="A52" s="69" t="s">
        <v>81</v>
      </c>
      <c r="B52" s="29"/>
      <c r="C52" s="16"/>
      <c r="D52" s="16"/>
      <c r="E52" s="70"/>
    </row>
    <row r="53" customFormat="false" ht="12.75" hidden="false" customHeight="true" outlineLevel="0" collapsed="false">
      <c r="A53" s="69" t="s">
        <v>82</v>
      </c>
      <c r="B53" s="29"/>
      <c r="C53" s="16"/>
      <c r="D53" s="16"/>
      <c r="E53" s="70"/>
    </row>
    <row r="54" customFormat="false" ht="12.75" hidden="false" customHeight="true" outlineLevel="0" collapsed="false">
      <c r="A54" s="69" t="s">
        <v>83</v>
      </c>
      <c r="B54" s="29"/>
      <c r="C54" s="16"/>
      <c r="D54" s="16"/>
      <c r="E54" s="70"/>
    </row>
    <row r="55" customFormat="false" ht="12.75" hidden="false" customHeight="true" outlineLevel="0" collapsed="false">
      <c r="A55" s="69" t="s">
        <v>84</v>
      </c>
      <c r="B55" s="29"/>
      <c r="C55" s="16"/>
      <c r="D55" s="16"/>
      <c r="E55" s="71"/>
    </row>
    <row r="56" customFormat="false" ht="12.75" hidden="false" customHeight="true" outlineLevel="0" collapsed="false">
      <c r="A56" s="69" t="s">
        <v>85</v>
      </c>
      <c r="B56" s="33"/>
      <c r="C56" s="35"/>
      <c r="D56" s="35"/>
      <c r="E56" s="5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5">
    <mergeCell ref="D2:G2"/>
    <mergeCell ref="J2:L21"/>
    <mergeCell ref="D3:G3"/>
    <mergeCell ref="D4:G4"/>
    <mergeCell ref="D5:G5"/>
    <mergeCell ref="D6:G6"/>
    <mergeCell ref="D7:G7"/>
    <mergeCell ref="D8:G8"/>
    <mergeCell ref="D9:G9"/>
    <mergeCell ref="B11:C11"/>
    <mergeCell ref="E11:F11"/>
    <mergeCell ref="B18:F18"/>
    <mergeCell ref="D20:E20"/>
    <mergeCell ref="G20:H20"/>
    <mergeCell ref="D21:E21"/>
    <mergeCell ref="G21:H21"/>
    <mergeCell ref="B22:E22"/>
    <mergeCell ref="B23:I23"/>
    <mergeCell ref="B25:F25"/>
    <mergeCell ref="B26:F26"/>
    <mergeCell ref="B27:F27"/>
    <mergeCell ref="B28:F28"/>
    <mergeCell ref="B29:F29"/>
    <mergeCell ref="B33:I33"/>
    <mergeCell ref="B35:E35"/>
  </mergeCells>
  <conditionalFormatting sqref="D22 D23 G23">
    <cfRule type="expression" priority="2" aboveAverage="0" equalAverage="0" bottom="0" percent="0" rank="0" text="" dxfId="2">
      <formula>$C$27="Meter"</formula>
    </cfRule>
  </conditionalFormatting>
  <conditionalFormatting sqref="D21 G21:G22">
    <cfRule type="expression" priority="3" aboveAverage="0" equalAverage="0" bottom="0" percent="0" rank="0" text="" dxfId="2">
      <formula>$C$21="Meter"</formula>
    </cfRule>
  </conditionalFormatting>
  <conditionalFormatting sqref="F21:F22">
    <cfRule type="expression" priority="4" aboveAverage="0" equalAverage="0" bottom="0" percent="0" rank="0" text="" dxfId="1">
      <formula>$C$21="Meter"</formula>
    </cfRule>
  </conditionalFormatting>
  <conditionalFormatting sqref="E11:E16">
    <cfRule type="expression" priority="5" aboveAverage="0" equalAverage="0" bottom="0" percent="0" rank="0" text="" dxfId="3">
      <formula>LEN(TRIM(E11))&gt;0</formula>
    </cfRule>
  </conditionalFormatting>
  <conditionalFormatting sqref="F12:F16">
    <cfRule type="expression" priority="6" aboveAverage="0" equalAverage="0" bottom="0" percent="0" rank="0" text="" dxfId="2">
      <formula>LEN(TRIM(#ref!))&gt;0</formula>
    </cfRule>
  </conditionalFormatting>
  <conditionalFormatting sqref="B11:B16">
    <cfRule type="expression" priority="7" aboveAverage="0" equalAverage="0" bottom="0" percent="0" rank="0" text="" dxfId="0">
      <formula>LEN(TRIM(B11))&gt;0</formula>
    </cfRule>
  </conditionalFormatting>
  <conditionalFormatting sqref="C12:C13 C15">
    <cfRule type="expression" priority="8" aboveAverage="0" equalAverage="0" bottom="0" percent="0" rank="0" text="" dxfId="1">
      <formula>LEN(TRIM(B11))&gt;0</formula>
    </cfRule>
  </conditionalFormatting>
  <conditionalFormatting sqref="C14">
    <cfRule type="expression" priority="9" aboveAverage="0" equalAverage="0" bottom="0" percent="0" rank="0" text="" dxfId="2">
      <formula>LEN(TRIM(B14))&gt;0</formula>
    </cfRule>
  </conditionalFormatting>
  <conditionalFormatting sqref="F23">
    <cfRule type="expression" priority="10" aboveAverage="0" equalAverage="0" bottom="0" percent="0" rank="0" text="" dxfId="1">
      <formula>$C$27="Meter"</formula>
    </cfRule>
  </conditionalFormatting>
  <dataValidations count="16">
    <dataValidation allowBlank="true" errorStyle="stop" operator="equal" showDropDown="false" showErrorMessage="true" showInputMessage="false" sqref="C3" type="list">
      <formula1>"Fotovoltaica,Eolica,Termoelettrica,Idroelettrica"</formula1>
      <formula2>0</formula2>
    </dataValidation>
    <dataValidation allowBlank="true" errorStyle="stop" operator="equal" showDropDown="false" showErrorMessage="true" showInputMessage="false" sqref="C7" type="list">
      <formula1>"RTU,TCP,RTU over TCP"</formula1>
      <formula2>0</formula2>
    </dataValidation>
    <dataValidation allowBlank="true" errorStyle="stop" operator="between" showDropDown="false" showErrorMessage="true" showInputMessage="false" sqref="C8" type="decimal">
      <formula1>1</formula1>
      <formula2>255</formula2>
    </dataValidation>
    <dataValidation allowBlank="true" errorStyle="stop" operator="equal" showDropDown="false" showErrorMessage="true" showInputMessage="false" sqref="F12" type="list">
      <formula1>Dati!$J$2:$J$3</formula1>
      <formula2>0</formula2>
    </dataValidation>
    <dataValidation allowBlank="true" errorStyle="stop" operator="equal" showDropDown="false" showErrorMessage="true" showInputMessage="false" sqref="F13" type="list">
      <formula1>Dati!$G$2:$G$3</formula1>
      <formula2>0</formula2>
    </dataValidation>
    <dataValidation allowBlank="true" errorStyle="stop" operator="equal" showDropDown="false" showErrorMessage="true" showInputMessage="false" sqref="C14" type="list">
      <formula1>Dati!$K$2:$K$15</formula1>
      <formula2>0</formula2>
    </dataValidation>
    <dataValidation allowBlank="true" errorStyle="stop" operator="equal" showDropDown="false" showErrorMessage="true" showInputMessage="false" sqref="F14" type="list">
      <formula1>Dati!$H$2:$H$3</formula1>
      <formula2>0</formula2>
    </dataValidation>
    <dataValidation allowBlank="true" errorStyle="stop" operator="equal" showDropDown="false" showErrorMessage="true" showInputMessage="false" sqref="F15" type="list">
      <formula1>Dati!$I$2:$I$4</formula1>
      <formula2>0</formula2>
    </dataValidation>
    <dataValidation allowBlank="true" errorStyle="stop" operator="equal" showDropDown="false" showErrorMessage="true" showInputMessage="false" sqref="F16" type="list">
      <formula1>Dati!$F$2:$F$10</formula1>
      <formula2>0</formula2>
    </dataValidation>
    <dataValidation allowBlank="true" errorStyle="stop" operator="equal" showDropDown="false" showErrorMessage="true" showInputMessage="false" sqref="C21:C23" type="list">
      <formula1>"CCI - Ingresso 1,CCI - Ingresso 2,CCI - Ingresso 3,CCI - Ingresso 4,CCI - Ingresso 5,Meter"</formula1>
      <formula2>0</formula2>
    </dataValidation>
    <dataValidation allowBlank="true" errorStyle="stop" operator="equal" showDropDown="false" showErrorMessage="true" showInputMessage="false" sqref="D21:D23" type="list">
      <formula1>Dati!$L$2:$L$5</formula1>
      <formula2>0</formula2>
    </dataValidation>
    <dataValidation allowBlank="true" errorStyle="stop" operator="equal" showDropDown="false" showErrorMessage="true" showInputMessage="false" sqref="G21:G23" type="list">
      <formula1>Dati!$M$2:$M$13</formula1>
      <formula2>0</formula2>
    </dataValidation>
    <dataValidation allowBlank="true" errorStyle="stop" operator="between" showDropDown="false" showErrorMessage="true" showInputMessage="false" sqref="C37:C56" type="whole">
      <formula1>0</formula1>
      <formula2>255</formula2>
    </dataValidation>
    <dataValidation allowBlank="false" errorStyle="stop" operator="equal" showDropDown="false" showErrorMessage="true" showInputMessage="false" sqref="C6" type="list">
      <formula1>"Sì,No (letture da meter)"</formula1>
      <formula2>0</formula2>
    </dataValidation>
    <dataValidation allowBlank="true" errorStyle="stop" operator="equal" showDropDown="false" showErrorMessage="true" showInputMessage="false" sqref="C9" type="list">
      <formula1>INDIRECT(SUBSTITUTE(C7," ","_"))</formula1>
      <formula2>0</formula2>
    </dataValidation>
    <dataValidation allowBlank="false" errorStyle="stop" operator="greaterThan" showDropDown="false" showErrorMessage="true" showInputMessage="false" sqref="C32" type="whole">
      <formula1>0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40.49"/>
    <col collapsed="false" customWidth="true" hidden="false" outlineLevel="0" max="2" min="2" style="1" width="26.63"/>
    <col collapsed="false" customWidth="true" hidden="false" outlineLevel="0" max="3" min="3" style="1" width="11.5"/>
    <col collapsed="false" customWidth="true" hidden="false" outlineLevel="0" max="4" min="4" style="1" width="16.89"/>
    <col collapsed="false" customWidth="true" hidden="false" outlineLevel="0" max="9" min="5" style="1" width="11.5"/>
    <col collapsed="false" customWidth="true" hidden="false" outlineLevel="0" max="10" min="10" style="1" width="13"/>
    <col collapsed="false" customWidth="true" hidden="false" outlineLevel="0" max="11" min="11" style="1" width="16.58"/>
    <col collapsed="false" customWidth="true" hidden="false" outlineLevel="0" max="12" min="12" style="1" width="17.71"/>
    <col collapsed="false" customWidth="true" hidden="false" outlineLevel="0" max="13" min="13" style="1" width="14.93"/>
    <col collapsed="false" customWidth="true" hidden="false" outlineLevel="0" max="26" min="14" style="1" width="8.63"/>
    <col collapsed="false" customWidth="true" hidden="false" outlineLevel="0" max="16384" min="16384" style="1" width="11.53"/>
  </cols>
  <sheetData>
    <row r="1" customFormat="false" ht="12.75" hidden="false" customHeight="true" outlineLevel="0" collapsed="false">
      <c r="A1" s="25" t="s">
        <v>86</v>
      </c>
      <c r="B1" s="25" t="s">
        <v>87</v>
      </c>
      <c r="C1" s="25" t="s">
        <v>88</v>
      </c>
      <c r="D1" s="25" t="s">
        <v>89</v>
      </c>
      <c r="E1" s="25" t="s">
        <v>90</v>
      </c>
      <c r="F1" s="25" t="s">
        <v>91</v>
      </c>
      <c r="G1" s="25" t="s">
        <v>92</v>
      </c>
      <c r="H1" s="25" t="s">
        <v>93</v>
      </c>
      <c r="I1" s="25" t="s">
        <v>94</v>
      </c>
      <c r="J1" s="25" t="s">
        <v>87</v>
      </c>
      <c r="K1" s="25" t="s">
        <v>95</v>
      </c>
      <c r="L1" s="25" t="s">
        <v>96</v>
      </c>
      <c r="M1" s="25" t="s">
        <v>97</v>
      </c>
    </row>
    <row r="2" customFormat="false" ht="12.75" hidden="false" customHeight="true" outlineLevel="0" collapsed="false">
      <c r="A2" s="25" t="s">
        <v>98</v>
      </c>
      <c r="B2" s="25" t="s">
        <v>92</v>
      </c>
      <c r="C2" s="25" t="s">
        <v>52</v>
      </c>
      <c r="D2" s="25" t="str">
        <f aca="false">C2</f>
        <v>B</v>
      </c>
      <c r="E2" s="25" t="s">
        <v>99</v>
      </c>
      <c r="F2" s="25" t="n">
        <v>9600</v>
      </c>
      <c r="G2" s="25" t="n">
        <v>7</v>
      </c>
      <c r="H2" s="25" t="n">
        <v>1</v>
      </c>
      <c r="I2" s="25" t="s">
        <v>100</v>
      </c>
      <c r="J2" s="25" t="s">
        <v>101</v>
      </c>
      <c r="K2" s="72" t="s">
        <v>102</v>
      </c>
      <c r="L2" s="25" t="s">
        <v>103</v>
      </c>
      <c r="M2" s="25" t="s">
        <v>104</v>
      </c>
    </row>
    <row r="3" customFormat="false" ht="12.75" hidden="false" customHeight="true" outlineLevel="0" collapsed="false">
      <c r="A3" s="25" t="s">
        <v>95</v>
      </c>
      <c r="B3" s="25" t="s">
        <v>93</v>
      </c>
      <c r="C3" s="25" t="s">
        <v>105</v>
      </c>
      <c r="D3" s="25" t="str">
        <f aca="false">C3</f>
        <v>C</v>
      </c>
      <c r="E3" s="25" t="s">
        <v>106</v>
      </c>
      <c r="F3" s="25" t="n">
        <v>14400</v>
      </c>
      <c r="G3" s="25" t="n">
        <v>8</v>
      </c>
      <c r="H3" s="25" t="n">
        <v>2</v>
      </c>
      <c r="I3" s="25" t="s">
        <v>107</v>
      </c>
      <c r="J3" s="25" t="s">
        <v>108</v>
      </c>
      <c r="K3" s="72" t="s">
        <v>109</v>
      </c>
      <c r="L3" s="25" t="s">
        <v>110</v>
      </c>
      <c r="M3" s="25" t="s">
        <v>111</v>
      </c>
    </row>
    <row r="4" customFormat="false" ht="12.75" hidden="false" customHeight="true" outlineLevel="0" collapsed="false">
      <c r="A4" s="25" t="s">
        <v>112</v>
      </c>
      <c r="B4" s="25" t="s">
        <v>94</v>
      </c>
      <c r="C4" s="25" t="s">
        <v>113</v>
      </c>
      <c r="D4" s="25" t="str">
        <f aca="false">C4</f>
        <v>D</v>
      </c>
      <c r="E4" s="25"/>
      <c r="F4" s="25" t="n">
        <v>19200</v>
      </c>
      <c r="G4" s="25"/>
      <c r="H4" s="25"/>
      <c r="I4" s="25" t="s">
        <v>114</v>
      </c>
      <c r="J4" s="25"/>
      <c r="K4" s="72" t="s">
        <v>115</v>
      </c>
      <c r="L4" s="25" t="s">
        <v>116</v>
      </c>
      <c r="M4" s="25" t="s">
        <v>117</v>
      </c>
    </row>
    <row r="5" customFormat="false" ht="12.75" hidden="false" customHeight="true" outlineLevel="0" collapsed="false">
      <c r="A5" s="25" t="s">
        <v>118</v>
      </c>
      <c r="B5" s="25" t="s">
        <v>91</v>
      </c>
      <c r="C5" s="25"/>
      <c r="D5" s="25"/>
      <c r="E5" s="25"/>
      <c r="F5" s="25" t="n">
        <v>38400</v>
      </c>
      <c r="G5" s="25"/>
      <c r="H5" s="25"/>
      <c r="I5" s="25"/>
      <c r="J5" s="25"/>
      <c r="K5" s="72" t="s">
        <v>119</v>
      </c>
      <c r="L5" s="25" t="s">
        <v>120</v>
      </c>
      <c r="M5" s="25" t="s">
        <v>121</v>
      </c>
    </row>
    <row r="6" customFormat="false" ht="12.75" hidden="false" customHeight="true" outlineLevel="0" collapsed="false">
      <c r="A6" s="25"/>
      <c r="B6" s="25"/>
      <c r="C6" s="25"/>
      <c r="D6" s="25"/>
      <c r="E6" s="25"/>
      <c r="F6" s="25" t="n">
        <v>56000</v>
      </c>
      <c r="G6" s="25"/>
      <c r="H6" s="25"/>
      <c r="I6" s="25"/>
      <c r="J6" s="25"/>
      <c r="K6" s="72" t="s">
        <v>122</v>
      </c>
      <c r="L6" s="25"/>
      <c r="M6" s="25" t="s">
        <v>123</v>
      </c>
    </row>
    <row r="7" customFormat="false" ht="12.75" hidden="false" customHeight="true" outlineLevel="0" collapsed="false">
      <c r="A7" s="25"/>
      <c r="B7" s="25"/>
      <c r="C7" s="25"/>
      <c r="D7" s="25"/>
      <c r="E7" s="25"/>
      <c r="F7" s="25" t="n">
        <v>57600</v>
      </c>
      <c r="G7" s="25"/>
      <c r="H7" s="25"/>
      <c r="I7" s="25"/>
      <c r="J7" s="25"/>
      <c r="K7" s="72" t="s">
        <v>124</v>
      </c>
      <c r="L7" s="25"/>
      <c r="M7" s="25" t="s">
        <v>125</v>
      </c>
    </row>
    <row r="8" customFormat="false" ht="12.75" hidden="false" customHeight="true" outlineLevel="0" collapsed="false">
      <c r="A8" s="25"/>
      <c r="B8" s="25"/>
      <c r="C8" s="25"/>
      <c r="D8" s="25"/>
      <c r="E8" s="25"/>
      <c r="F8" s="25" t="n">
        <v>115200</v>
      </c>
      <c r="G8" s="25"/>
      <c r="H8" s="25"/>
      <c r="I8" s="25"/>
      <c r="J8" s="25"/>
      <c r="K8" s="72" t="s">
        <v>126</v>
      </c>
      <c r="L8" s="25"/>
      <c r="M8" s="25" t="s">
        <v>127</v>
      </c>
    </row>
    <row r="9" customFormat="false" ht="12.75" hidden="false" customHeight="true" outlineLevel="0" collapsed="false">
      <c r="A9" s="25"/>
      <c r="B9" s="25"/>
      <c r="C9" s="25"/>
      <c r="D9" s="25"/>
      <c r="E9" s="25"/>
      <c r="F9" s="25" t="n">
        <v>128000</v>
      </c>
      <c r="G9" s="25"/>
      <c r="H9" s="25"/>
      <c r="I9" s="25"/>
      <c r="J9" s="25"/>
      <c r="K9" s="72" t="s">
        <v>128</v>
      </c>
      <c r="L9" s="25"/>
      <c r="M9" s="25" t="s">
        <v>129</v>
      </c>
    </row>
    <row r="10" customFormat="false" ht="12.75" hidden="false" customHeight="true" outlineLevel="0" collapsed="false">
      <c r="A10" s="25"/>
      <c r="B10" s="25"/>
      <c r="C10" s="25"/>
      <c r="D10" s="25"/>
      <c r="E10" s="25"/>
      <c r="F10" s="25" t="n">
        <v>256000</v>
      </c>
      <c r="G10" s="25"/>
      <c r="H10" s="25"/>
      <c r="I10" s="25"/>
      <c r="J10" s="25"/>
      <c r="K10" s="72" t="s">
        <v>130</v>
      </c>
      <c r="L10" s="25"/>
      <c r="M10" s="25" t="s">
        <v>131</v>
      </c>
    </row>
    <row r="11" customFormat="false" ht="12.75" hidden="false" customHeight="true" outlineLevel="0" collapsed="false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72" t="s">
        <v>132</v>
      </c>
      <c r="L11" s="25"/>
      <c r="M11" s="25" t="s">
        <v>133</v>
      </c>
    </row>
    <row r="12" customFormat="false" ht="12.75" hidden="false" customHeight="true" outlineLevel="0" collapsed="false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72" t="s">
        <v>134</v>
      </c>
      <c r="L12" s="25"/>
      <c r="M12" s="25" t="s">
        <v>135</v>
      </c>
    </row>
    <row r="13" customFormat="false" ht="12.75" hidden="false" customHeight="true" outlineLevel="0" collapsed="false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72" t="s">
        <v>136</v>
      </c>
      <c r="L13" s="25"/>
      <c r="M13" s="25" t="s">
        <v>137</v>
      </c>
    </row>
    <row r="14" customFormat="false" ht="12.75" hidden="false" customHeight="true" outlineLevel="0" collapsed="false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72" t="s">
        <v>138</v>
      </c>
      <c r="L14" s="25"/>
      <c r="M14" s="25"/>
    </row>
    <row r="15" customFormat="false" ht="12.75" hidden="false" customHeight="true" outlineLevel="0" collapsed="false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72" t="s">
        <v>139</v>
      </c>
      <c r="L15" s="25"/>
      <c r="M15" s="37"/>
    </row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8583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2026-03-20T14:02:37Z</dcterms:modified>
  <cp:revision>138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